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EE\"/>
    </mc:Choice>
  </mc:AlternateContent>
  <xr:revisionPtr revIDLastSave="0" documentId="8_{40AF3115-8C64-4DB3-91E9-CFF3943DB82E}"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<sst xmlns="http://schemas.openxmlformats.org/spreadsheetml/2006/main" count="1089" uniqueCount="193">
  <si>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</si>
  <si>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</si>
  <si>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</si>
  <si>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</si>
  <si>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</si>
  <si>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</si>
  <si>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</si>
  <si>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</si>
  <si>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</si>
  <si>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</si>
  <si>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</si>
  <si>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</si>
  <si>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</si>
  <si>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</si>
  <si>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</si>
  <si>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</si>
  <si>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</si>
  <si>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</si>
  <si>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</si>
  <si>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</si>
  <si>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</si>
  <si>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</si>
  <si>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</si>
  <si>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</si>
  <si>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</si>
  <si>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</si>
  <si>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</si>
  <si>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</si>
  <si>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</si>
  <si>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</si>
  <si>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</si>
  <si>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</si>
  <si>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</si>
  <si>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</si>
  <si>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</si>
  <si>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</si>
  <si>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</si>
  <si>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</si>
  <si>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</si>
  <si>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</si>
  <si>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</si>
  <si>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</si>
  <si>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</si>
  <si>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</si>
  <si>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</si>
  <si>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</si>
  <si>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</si>
  <si>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</si>
  <si>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</si>
  <si>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</si>
  <si>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</si>
  <si>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</si>
  <si>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</si>
  <si>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</si>
  <si>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</si>
  <si>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</si>
  <si>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</si>
  <si>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</si>
  <si>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</si>
  <si>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</si>
  <si>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</si>
  <si>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</si>
  <si>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</si>
  <si>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</si>
  <si>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</si>
  <si>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</si>
  <si>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</si>
  <si>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</si>
  <si>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</si>
  <si>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</si>
  <si>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</si>
  <si>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</si>
  <si>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</si>
  <si>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</si>
  <si>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</si>
  <si>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</si>
  <si>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</si>
  <si>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</si>
  <si>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</si>
  <si>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</si>
  <si>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</si>
  <si>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</si>
  <si>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</si>
  <si>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</si>
  <si>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</si>
  <si>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</si>
  <si>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</si>
  <si>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</si>
  <si>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</si>
  <si>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</si>
  <si>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</si>
  <si>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</si>
  <si>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</si>
  <si>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</si>
  <si>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</si>
  <si>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</si>
  <si>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</si>
  <si>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</si>
  <si>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</si>
  <si>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</si>
  <si>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</si>
  <si>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</si>
  <si>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</si>
  <si>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</si>
  <si>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</si>
  <si>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</si>
  <si>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</si>
  <si>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</si>
  <si>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</si>
  <si>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</si>
  <si>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</si>
  <si>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</si>
  <si>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</si>
  <si>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</si>
  <si>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</si>
  <si>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</si>
  <si>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</si>
  <si>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</si>
  <si>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</si>
  <si>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</si>
  <si>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</si>
  <si>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</si>
  <si>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</si>
  <si>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</si>
  <si>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</si>
  <si>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</si>
  <si>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</si>
  <si>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</si>
  <si>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</si>
  <si>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</si>
  <si>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</si>
  <si>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</si>
  <si>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</si>
  <si>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</si>
  <si>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</si>
  <si>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</si>
  <si>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</si>
  <si>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</si>
  <si>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</si>
  <si>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</si>
  <si>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</si>
  <si>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</si>
  <si>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</si>
  <si>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</si>
  <si>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</si>
  <si>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</si>
  <si>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</si>
  <si>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</si>
  <si>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</si>
  <si>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</si>
  <si>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</si>
  <si>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</si>
  <si>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</si>
  <si>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</si>
  <si>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</si>
  <si>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</si>
  <si>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</si>
  <si>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</si>
  <si>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</si>
  <si>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</si>
  <si>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</si>
  <si>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</si>
  <si>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</si>
  <si>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</si>
  <si>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</si>
  <si>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</si>
  <si>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</si>
  <si>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</si>
  <si>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</si>
  <si>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</si>
  <si>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</si>
  <si>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</si>
  <si>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</si>
  <si>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</si>
  <si>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</si>
  <si>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</si>
  <si>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</si>
  <si>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</si>
  <si>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</si>
  <si>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Principal: Registro, seguimiento y trámite de solicitudes de acceso a la inforamción presentadas por los particulares, en ejercicio del Derecho de  Acceso a la Inforamción y Protección de Datos Peronales.</t>
  </si>
  <si>
    <t>Equipo de cómuto y archivero de esta Dependencia asignados por la Dirección de Patrimonio Municipal de Juárez, Nuevo León</t>
  </si>
  <si>
    <t>No aplica2</t>
  </si>
  <si>
    <t>No aplica3</t>
  </si>
  <si>
    <t>No aplica4</t>
  </si>
  <si>
    <t>No aplica5</t>
  </si>
  <si>
    <t>No aplica6</t>
  </si>
  <si>
    <t>No aplica7</t>
  </si>
  <si>
    <t>Unidad de Transparencia de Juárez, Nuevo León</t>
  </si>
  <si>
    <t xml:space="preserve">Procedimiento </t>
  </si>
  <si>
    <t>INVENTARIO DE DATOS PERSONALES POR SISTEMA DE TRATAMIENTO DE JUÁREZ, NUEVO LEÓN</t>
  </si>
  <si>
    <t xml:space="preserve">Contraloría Municipal; Titular de la Unidad de Transparencia; Asistente Administrativo.  </t>
  </si>
  <si>
    <t xml:space="preserve">Lic. Ivette Adriana Flores Rodriguez </t>
  </si>
  <si>
    <t>Con fundamento en el artículo 43 de la Ley de Transparencia y Acceso a la Información Pública del Estado de Nuevo León, Asimismo, artículos 3 fracción XXXII y XXXIII, 16, 17, 18, 19, y demás relativos de de la Ley General de Protección de datos personales en posesión de sujetos obligados, de la Ley de Protección de Datos Personales en Posesión de Sujetos Obligados del Estado de Nuevo León, en los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</si>
</sst>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6">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left" vertical="center"/>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0" xfId="0" applyFont="1" applyAlignment="1" applyProtection="1">
      <alignment horizontal="left" vertical="center" wrapText="1"/>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1" fillId="0" borderId="0" xfId="0" applyFont="1" applyAlignment="1" applyProtection="1">
      <alignment horizontal="left"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4123764</xdr:rowOff>
    </xdr:to>
    <xdr:pic>
      <xdr:nvPicPr>
        <xdr:cNvPr id="2" name="Imagen 1">
          <a:extLst>
            <a:ext uri="{FF2B5EF4-FFF2-40B4-BE49-F238E27FC236}">
              <a16:creationId xmlns:a16="http://schemas.microsoft.com/office/drawing/2014/main" id="{B7FB7E3D-5D47-4490-8AD7-AB44650B5737}"/>
            </a:ext>
          </a:extLst>
        </xdr:cNvPr>
        <xdr:cNvPicPr>
          <a:picLocks noChangeAspect="1"/>
        </xdr:cNvPicPr>
      </xdr:nvPicPr>
      <xdr:blipFill>
        <a:blip xmlns:r="http://schemas.openxmlformats.org/officeDocument/2006/relationships" r:embed="rId2"/>
        <a:stretch>
          <a:fillRect/>
        </a:stretch>
      </xdr:blipFill>
      <xdr:spPr>
        <a:xfrm>
          <a:off x="0" y="3340473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D141" sqref="D141:E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7" t="s">
        <v>178</v>
      </c>
      <c r="B1" s="229" t="s">
        <v>189</v>
      </c>
      <c r="C1" s="230"/>
      <c r="D1" s="230"/>
      <c r="E1" s="230"/>
      <c r="F1" s="230"/>
      <c r="G1" s="230"/>
      <c r="H1" s="230"/>
      <c r="I1" s="230"/>
      <c r="J1" s="230"/>
      <c r="K1" s="230"/>
      <c r="L1" s="230"/>
    </row>
    <row r="2" spans="1:13" x14ac:dyDescent="0.25">
      <c r="A2" s="227"/>
      <c r="B2" s="92" t="s">
        <v>95</v>
      </c>
      <c r="C2" s="231" t="s">
        <v>187</v>
      </c>
      <c r="D2" s="231"/>
      <c r="E2" s="231"/>
      <c r="F2" s="231"/>
      <c r="G2" s="231"/>
      <c r="H2" s="231"/>
      <c r="I2" s="231"/>
      <c r="J2" s="231"/>
      <c r="K2" s="231"/>
      <c r="L2" s="232"/>
    </row>
    <row r="3" spans="1:13" ht="15.95" customHeight="1" x14ac:dyDescent="0.25">
      <c r="A3" s="227"/>
      <c r="B3" s="93" t="s">
        <v>94</v>
      </c>
      <c r="C3" s="231" t="s">
        <v>191</v>
      </c>
      <c r="D3" s="231"/>
      <c r="E3" s="231"/>
      <c r="F3" s="231"/>
      <c r="G3" s="231"/>
      <c r="H3" s="231"/>
      <c r="I3" s="231"/>
      <c r="J3" s="231"/>
      <c r="K3" s="231"/>
      <c r="L3" s="232"/>
    </row>
    <row r="4" spans="1:13" ht="15" customHeight="1" x14ac:dyDescent="0.25">
      <c r="A4" s="227"/>
      <c r="B4" s="226" t="s">
        <v>96</v>
      </c>
      <c r="C4" s="233" t="s">
        <v>188</v>
      </c>
      <c r="D4" s="233"/>
      <c r="E4" s="235" t="s">
        <v>110</v>
      </c>
      <c r="F4" s="236"/>
      <c r="G4" s="236"/>
      <c r="H4" s="236"/>
      <c r="I4" s="236"/>
      <c r="J4" s="236"/>
      <c r="K4" s="236"/>
      <c r="L4" s="237"/>
    </row>
    <row r="5" spans="1:13" ht="33" customHeight="1" thickBot="1" x14ac:dyDescent="0.3">
      <c r="A5" s="228"/>
      <c r="B5" s="226"/>
      <c r="C5" s="233"/>
      <c r="D5" s="233"/>
      <c r="E5" s="234" t="s">
        <v>168</v>
      </c>
      <c r="F5" s="234"/>
      <c r="G5" s="234"/>
      <c r="H5" s="238"/>
      <c r="I5" s="239"/>
      <c r="J5" s="239"/>
      <c r="K5" s="239"/>
      <c r="L5" s="240"/>
    </row>
    <row r="6" spans="1:13" ht="70.5" customHeight="1" thickBot="1" x14ac:dyDescent="0.3">
      <c r="A6" s="94" t="s">
        <v>97</v>
      </c>
      <c r="B6" s="95" t="s">
        <v>0</v>
      </c>
      <c r="C6" s="95" t="s">
        <v>136</v>
      </c>
      <c r="D6" s="96" t="s">
        <v>169</v>
      </c>
      <c r="E6" s="96" t="s">
        <v>98</v>
      </c>
      <c r="F6" s="96" t="s">
        <v>99</v>
      </c>
      <c r="G6" s="96" t="s">
        <v>1</v>
      </c>
      <c r="H6" s="96" t="s">
        <v>104</v>
      </c>
      <c r="I6" s="96" t="s">
        <v>145</v>
      </c>
      <c r="J6" s="96" t="s">
        <v>147</v>
      </c>
      <c r="K6" s="96" t="s">
        <v>135</v>
      </c>
      <c r="L6" s="94" t="s">
        <v>176</v>
      </c>
    </row>
    <row r="7" spans="1:13" ht="27" customHeight="1" thickBot="1" x14ac:dyDescent="0.3">
      <c r="A7" s="178" t="s">
        <v>155</v>
      </c>
      <c r="B7" s="76" t="s">
        <v>2</v>
      </c>
      <c r="C7" s="104"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9" t="s">
        <v>179</v>
      </c>
      <c r="E7" s="160" t="s">
        <v>192</v>
      </c>
      <c r="F7" s="161" t="s">
        <v>138</v>
      </c>
      <c r="G7" s="156" t="s">
        <v>173</v>
      </c>
      <c r="H7" s="159" t="s">
        <v>180</v>
      </c>
      <c r="I7" s="156" t="s">
        <v>173</v>
      </c>
      <c r="J7" s="159" t="s">
        <v>190</v>
      </c>
      <c r="K7" s="78"/>
      <c r="L7" s="33"/>
      <c r="M7" s="40"/>
    </row>
    <row r="8" spans="1:13" ht="27" customHeight="1" thickBot="1" x14ac:dyDescent="0.3">
      <c r="A8" s="179"/>
      <c r="B8" s="105" t="s">
        <v>3</v>
      </c>
      <c r="C8" s="106" t="str">
        <f t="shared" si="0"/>
        <v>1</v>
      </c>
      <c r="D8" s="152" t="s">
        <v>158</v>
      </c>
      <c r="E8" s="152" t="s">
        <v>158</v>
      </c>
      <c r="F8" s="79" t="s">
        <v>158</v>
      </c>
      <c r="G8" s="152" t="s">
        <v>158</v>
      </c>
      <c r="H8" s="152" t="s">
        <v>158</v>
      </c>
      <c r="I8" s="81" t="s">
        <v>158</v>
      </c>
      <c r="J8" s="152" t="s">
        <v>158</v>
      </c>
      <c r="K8" s="80"/>
      <c r="L8" s="218"/>
    </row>
    <row r="9" spans="1:13" ht="27" customHeight="1" thickBot="1" x14ac:dyDescent="0.3">
      <c r="A9" s="179"/>
      <c r="B9" s="153" t="s">
        <v>4</v>
      </c>
      <c r="C9" s="154" t="str">
        <f t="shared" si="0"/>
        <v>1</v>
      </c>
      <c r="D9" s="152" t="s">
        <v>158</v>
      </c>
      <c r="E9" s="152" t="s">
        <v>158</v>
      </c>
      <c r="F9" s="155" t="s">
        <v>158</v>
      </c>
      <c r="G9" s="152" t="s">
        <v>158</v>
      </c>
      <c r="H9" s="152" t="s">
        <v>158</v>
      </c>
      <c r="I9" s="81" t="s">
        <v>158</v>
      </c>
      <c r="J9" s="152" t="s">
        <v>158</v>
      </c>
      <c r="K9" s="158"/>
      <c r="L9" s="218"/>
    </row>
    <row r="10" spans="1:13" ht="27" customHeight="1" thickBot="1" x14ac:dyDescent="0.3">
      <c r="A10" s="179"/>
      <c r="B10" s="153" t="s">
        <v>5</v>
      </c>
      <c r="C10" s="154" t="str">
        <f t="shared" si="0"/>
        <v>1</v>
      </c>
      <c r="D10" s="152" t="s">
        <v>158</v>
      </c>
      <c r="E10" s="152" t="s">
        <v>158</v>
      </c>
      <c r="F10" s="155" t="s">
        <v>158</v>
      </c>
      <c r="G10" s="152" t="s">
        <v>158</v>
      </c>
      <c r="H10" s="152" t="s">
        <v>158</v>
      </c>
      <c r="I10" s="81" t="s">
        <v>158</v>
      </c>
      <c r="J10" s="152" t="s">
        <v>158</v>
      </c>
      <c r="K10" s="158"/>
      <c r="L10" s="218"/>
    </row>
    <row r="11" spans="1:13" ht="27" customHeight="1" thickBot="1" x14ac:dyDescent="0.3">
      <c r="A11" s="179"/>
      <c r="B11" s="153" t="s">
        <v>6</v>
      </c>
      <c r="C11" s="154" t="str">
        <f t="shared" si="0"/>
        <v>1</v>
      </c>
      <c r="D11" s="152" t="s">
        <v>158</v>
      </c>
      <c r="E11" s="152" t="s">
        <v>158</v>
      </c>
      <c r="F11" s="155" t="s">
        <v>158</v>
      </c>
      <c r="G11" s="152" t="s">
        <v>158</v>
      </c>
      <c r="H11" s="152" t="s">
        <v>158</v>
      </c>
      <c r="I11" s="81" t="s">
        <v>158</v>
      </c>
      <c r="J11" s="152" t="s">
        <v>158</v>
      </c>
      <c r="K11" s="158"/>
      <c r="L11" s="218"/>
    </row>
    <row r="12" spans="1:13" ht="27" customHeight="1" thickBot="1" x14ac:dyDescent="0.3">
      <c r="A12" s="179"/>
      <c r="B12" s="153" t="s">
        <v>7</v>
      </c>
      <c r="C12" s="154" t="str">
        <f t="shared" si="0"/>
        <v>1</v>
      </c>
      <c r="D12" s="152" t="s">
        <v>158</v>
      </c>
      <c r="E12" s="152" t="s">
        <v>158</v>
      </c>
      <c r="F12" s="155" t="s">
        <v>158</v>
      </c>
      <c r="G12" s="152" t="s">
        <v>158</v>
      </c>
      <c r="H12" s="152" t="s">
        <v>158</v>
      </c>
      <c r="I12" s="81" t="s">
        <v>158</v>
      </c>
      <c r="J12" s="152" t="s">
        <v>158</v>
      </c>
      <c r="K12" s="158"/>
      <c r="L12" s="218"/>
    </row>
    <row r="13" spans="1:13" ht="27" customHeight="1" thickBot="1" x14ac:dyDescent="0.3">
      <c r="A13" s="179"/>
      <c r="B13" s="153" t="s">
        <v>8</v>
      </c>
      <c r="C13" s="154" t="str">
        <f t="shared" si="0"/>
        <v>1</v>
      </c>
      <c r="D13" s="152" t="s">
        <v>158</v>
      </c>
      <c r="E13" s="152" t="s">
        <v>158</v>
      </c>
      <c r="F13" s="155" t="s">
        <v>158</v>
      </c>
      <c r="G13" s="152" t="s">
        <v>158</v>
      </c>
      <c r="H13" s="152" t="s">
        <v>158</v>
      </c>
      <c r="I13" s="81" t="s">
        <v>158</v>
      </c>
      <c r="J13" s="152" t="s">
        <v>158</v>
      </c>
      <c r="K13" s="158"/>
      <c r="L13" s="218"/>
    </row>
    <row r="14" spans="1:13" ht="27" customHeight="1" x14ac:dyDescent="0.25">
      <c r="A14" s="179"/>
      <c r="B14" s="153" t="s">
        <v>9</v>
      </c>
      <c r="C14" s="154" t="str">
        <f t="shared" si="0"/>
        <v>1</v>
      </c>
      <c r="D14" s="159" t="s">
        <v>179</v>
      </c>
      <c r="E14" s="160" t="s">
        <v>192</v>
      </c>
      <c r="F14" s="161" t="s">
        <v>138</v>
      </c>
      <c r="G14" s="156" t="s">
        <v>173</v>
      </c>
      <c r="H14" s="159" t="s">
        <v>180</v>
      </c>
      <c r="I14" s="156" t="s">
        <v>173</v>
      </c>
      <c r="J14" s="173" t="s">
        <v>190</v>
      </c>
      <c r="K14" s="158"/>
      <c r="L14" s="218"/>
    </row>
    <row r="15" spans="1:13" ht="27" customHeight="1" x14ac:dyDescent="0.25">
      <c r="A15" s="179"/>
      <c r="B15" s="153" t="s">
        <v>10</v>
      </c>
      <c r="C15" s="154" t="str">
        <f t="shared" si="0"/>
        <v>1</v>
      </c>
      <c r="D15" s="159" t="s">
        <v>179</v>
      </c>
      <c r="E15" s="160" t="s">
        <v>192</v>
      </c>
      <c r="F15" s="161" t="s">
        <v>138</v>
      </c>
      <c r="G15" s="156" t="s">
        <v>173</v>
      </c>
      <c r="H15" s="159" t="s">
        <v>180</v>
      </c>
      <c r="I15" s="156" t="s">
        <v>173</v>
      </c>
      <c r="J15" s="157" t="s">
        <v>190</v>
      </c>
      <c r="K15" s="158"/>
      <c r="L15" s="218"/>
    </row>
    <row r="16" spans="1:13" ht="27" customHeight="1" x14ac:dyDescent="0.25">
      <c r="A16" s="179"/>
      <c r="B16" s="153" t="s">
        <v>11</v>
      </c>
      <c r="C16" s="154" t="str">
        <f t="shared" si="0"/>
        <v>1</v>
      </c>
      <c r="D16" s="159" t="s">
        <v>179</v>
      </c>
      <c r="E16" s="160" t="s">
        <v>192</v>
      </c>
      <c r="F16" s="161" t="s">
        <v>138</v>
      </c>
      <c r="G16" s="156" t="s">
        <v>173</v>
      </c>
      <c r="H16" s="159" t="s">
        <v>180</v>
      </c>
      <c r="I16" s="156" t="s">
        <v>173</v>
      </c>
      <c r="J16" s="157" t="s">
        <v>190</v>
      </c>
      <c r="K16" s="158"/>
      <c r="L16" s="218"/>
    </row>
    <row r="17" spans="1:12" ht="27" customHeight="1" thickBot="1" x14ac:dyDescent="0.3">
      <c r="A17" s="179"/>
      <c r="B17" s="153" t="s">
        <v>12</v>
      </c>
      <c r="C17" s="154" t="str">
        <f t="shared" si="0"/>
        <v>1</v>
      </c>
      <c r="D17" s="159" t="s">
        <v>179</v>
      </c>
      <c r="E17" s="160" t="s">
        <v>192</v>
      </c>
      <c r="F17" s="161" t="s">
        <v>138</v>
      </c>
      <c r="G17" s="156" t="s">
        <v>173</v>
      </c>
      <c r="H17" s="159" t="s">
        <v>180</v>
      </c>
      <c r="I17" s="156" t="s">
        <v>173</v>
      </c>
      <c r="J17" s="157" t="s">
        <v>190</v>
      </c>
      <c r="K17" s="158"/>
      <c r="L17" s="218"/>
    </row>
    <row r="18" spans="1:12" ht="27" customHeight="1" thickBot="1" x14ac:dyDescent="0.3">
      <c r="A18" s="179"/>
      <c r="B18" s="153" t="s">
        <v>13</v>
      </c>
      <c r="C18" s="154" t="str">
        <f t="shared" si="0"/>
        <v>1</v>
      </c>
      <c r="D18" s="152" t="s">
        <v>158</v>
      </c>
      <c r="E18" s="152" t="s">
        <v>158</v>
      </c>
      <c r="F18" s="155" t="s">
        <v>158</v>
      </c>
      <c r="G18" s="152" t="s">
        <v>158</v>
      </c>
      <c r="H18" s="152" t="s">
        <v>158</v>
      </c>
      <c r="I18" s="156" t="s">
        <v>158</v>
      </c>
      <c r="J18" s="152" t="s">
        <v>158</v>
      </c>
      <c r="K18" s="158"/>
      <c r="L18" s="218"/>
    </row>
    <row r="19" spans="1:12" ht="27" customHeight="1" thickBot="1" x14ac:dyDescent="0.3">
      <c r="A19" s="179"/>
      <c r="B19" s="153" t="s">
        <v>14</v>
      </c>
      <c r="C19" s="154" t="str">
        <f t="shared" si="0"/>
        <v>1</v>
      </c>
      <c r="D19" s="152" t="s">
        <v>158</v>
      </c>
      <c r="E19" s="152" t="s">
        <v>158</v>
      </c>
      <c r="F19" s="155" t="s">
        <v>158</v>
      </c>
      <c r="G19" s="152" t="s">
        <v>158</v>
      </c>
      <c r="H19" s="152" t="s">
        <v>158</v>
      </c>
      <c r="I19" s="156" t="s">
        <v>158</v>
      </c>
      <c r="J19" s="152" t="s">
        <v>158</v>
      </c>
      <c r="K19" s="158"/>
      <c r="L19" s="218"/>
    </row>
    <row r="20" spans="1:12" ht="27" customHeight="1" thickBot="1" x14ac:dyDescent="0.3">
      <c r="A20" s="179"/>
      <c r="B20" s="153" t="s">
        <v>15</v>
      </c>
      <c r="C20" s="154" t="str">
        <f t="shared" si="0"/>
        <v>1</v>
      </c>
      <c r="D20" s="159" t="s">
        <v>179</v>
      </c>
      <c r="E20" s="160" t="s">
        <v>192</v>
      </c>
      <c r="F20" s="161" t="s">
        <v>138</v>
      </c>
      <c r="G20" s="156" t="s">
        <v>173</v>
      </c>
      <c r="H20" s="159" t="s">
        <v>180</v>
      </c>
      <c r="I20" s="156" t="s">
        <v>173</v>
      </c>
      <c r="J20" s="157" t="s">
        <v>190</v>
      </c>
      <c r="K20" s="158"/>
      <c r="L20" s="218"/>
    </row>
    <row r="21" spans="1:12" ht="27" customHeight="1" thickBot="1" x14ac:dyDescent="0.3">
      <c r="A21" s="179"/>
      <c r="B21" s="153" t="s">
        <v>16</v>
      </c>
      <c r="C21" s="154" t="str">
        <f t="shared" si="0"/>
        <v>1</v>
      </c>
      <c r="D21" s="152" t="s">
        <v>158</v>
      </c>
      <c r="E21" s="152" t="s">
        <v>158</v>
      </c>
      <c r="F21" s="155" t="s">
        <v>158</v>
      </c>
      <c r="G21" s="152" t="s">
        <v>158</v>
      </c>
      <c r="H21" s="152" t="s">
        <v>158</v>
      </c>
      <c r="I21" s="156" t="s">
        <v>158</v>
      </c>
      <c r="J21" s="152" t="s">
        <v>158</v>
      </c>
      <c r="K21" s="158"/>
      <c r="L21" s="218"/>
    </row>
    <row r="22" spans="1:12" ht="27" customHeight="1" thickBot="1" x14ac:dyDescent="0.3">
      <c r="A22" s="179"/>
      <c r="B22" s="153" t="s">
        <v>17</v>
      </c>
      <c r="C22" s="154" t="str">
        <f t="shared" si="0"/>
        <v>1</v>
      </c>
      <c r="D22" s="152" t="s">
        <v>158</v>
      </c>
      <c r="E22" s="152" t="s">
        <v>158</v>
      </c>
      <c r="F22" s="155" t="s">
        <v>158</v>
      </c>
      <c r="G22" s="152" t="s">
        <v>158</v>
      </c>
      <c r="H22" s="152" t="s">
        <v>158</v>
      </c>
      <c r="I22" s="156" t="s">
        <v>158</v>
      </c>
      <c r="J22" s="152" t="s">
        <v>158</v>
      </c>
      <c r="K22" s="158"/>
      <c r="L22" s="218"/>
    </row>
    <row r="23" spans="1:12" ht="30" hidden="1" customHeight="1" thickBot="1" x14ac:dyDescent="0.3">
      <c r="A23" s="180"/>
      <c r="B23" s="107"/>
      <c r="C23" s="107" t="str">
        <f t="shared" si="0"/>
        <v/>
      </c>
      <c r="D23" s="28"/>
      <c r="E23" s="29"/>
      <c r="F23" s="81"/>
      <c r="G23" s="31"/>
      <c r="H23" s="31"/>
      <c r="I23" s="74"/>
      <c r="J23" s="29"/>
      <c r="K23" s="32"/>
      <c r="L23" s="218"/>
    </row>
    <row r="24" spans="1:12" ht="30" hidden="1" customHeight="1" thickBot="1" x14ac:dyDescent="0.3">
      <c r="A24" s="103"/>
      <c r="B24" s="108" t="s">
        <v>140</v>
      </c>
      <c r="C24" s="109" t="s">
        <v>136</v>
      </c>
      <c r="D24" s="110" t="s">
        <v>161</v>
      </c>
      <c r="E24" s="111" t="s">
        <v>141</v>
      </c>
      <c r="F24" s="23" t="s">
        <v>142</v>
      </c>
      <c r="G24" s="111" t="s">
        <v>143</v>
      </c>
      <c r="H24" s="111" t="s">
        <v>144</v>
      </c>
      <c r="I24" s="74" t="s">
        <v>174</v>
      </c>
      <c r="J24" s="110" t="s">
        <v>146</v>
      </c>
      <c r="K24" s="22" t="s">
        <v>148</v>
      </c>
      <c r="L24" s="218"/>
    </row>
    <row r="25" spans="1:12" ht="30" customHeight="1" thickBot="1" x14ac:dyDescent="0.3">
      <c r="A25" s="181" t="s">
        <v>156</v>
      </c>
      <c r="B25" s="112" t="s">
        <v>18</v>
      </c>
      <c r="C25" s="113" t="str">
        <f>IF(OR(B25="Color de la piel",B25="Color del iris",B25="Color del cabello",B25="Señas particulares", B25="Estatura", B25="Peso",B25="Cicatrices",B25="Tipo de sangre"),"1","")</f>
        <v>1</v>
      </c>
      <c r="D25" s="152" t="s">
        <v>158</v>
      </c>
      <c r="E25" s="152" t="s">
        <v>158</v>
      </c>
      <c r="F25" s="155" t="s">
        <v>158</v>
      </c>
      <c r="G25" s="152" t="s">
        <v>158</v>
      </c>
      <c r="H25" s="152" t="s">
        <v>158</v>
      </c>
      <c r="I25" s="156" t="s">
        <v>158</v>
      </c>
      <c r="J25" s="152" t="s">
        <v>158</v>
      </c>
      <c r="K25" s="66"/>
      <c r="L25" s="218"/>
    </row>
    <row r="26" spans="1:12" ht="30" customHeight="1" thickBot="1" x14ac:dyDescent="0.3">
      <c r="A26" s="182"/>
      <c r="B26" s="114" t="s">
        <v>19</v>
      </c>
      <c r="C26" s="104" t="str">
        <f t="shared" ref="C26:C33" si="1">IF(OR(B26="Color de la piel",B26="Color del iris",B26="Color del cabello",B26="Señas particulares", B26="Estatura", B26="Peso",B26="Cicatrices",B26="Tipo de sangre"),"1","")</f>
        <v>1</v>
      </c>
      <c r="D26" s="152" t="s">
        <v>158</v>
      </c>
      <c r="E26" s="152" t="s">
        <v>158</v>
      </c>
      <c r="F26" s="155" t="s">
        <v>158</v>
      </c>
      <c r="G26" s="152" t="s">
        <v>158</v>
      </c>
      <c r="H26" s="152" t="s">
        <v>158</v>
      </c>
      <c r="I26" s="156" t="s">
        <v>158</v>
      </c>
      <c r="J26" s="152" t="s">
        <v>158</v>
      </c>
      <c r="K26" s="22"/>
      <c r="L26" s="218"/>
    </row>
    <row r="27" spans="1:12" ht="30" customHeight="1" thickBot="1" x14ac:dyDescent="0.3">
      <c r="A27" s="182"/>
      <c r="B27" s="162" t="s">
        <v>20</v>
      </c>
      <c r="C27" s="154" t="str">
        <f t="shared" ref="C27:C32" si="2">IF(OR(B27="Color de la piel",B27="Color del iris",B27="Color del cabello",B27="Señas particulares", B27="Estatura", B27="Peso",B27="Cicatrices",B27="Tipo de sangre"),"1","")</f>
        <v>1</v>
      </c>
      <c r="D27" s="152" t="s">
        <v>158</v>
      </c>
      <c r="E27" s="152" t="s">
        <v>158</v>
      </c>
      <c r="F27" s="155" t="s">
        <v>158</v>
      </c>
      <c r="G27" s="152" t="s">
        <v>158</v>
      </c>
      <c r="H27" s="152" t="s">
        <v>158</v>
      </c>
      <c r="I27" s="156" t="s">
        <v>158</v>
      </c>
      <c r="J27" s="152" t="s">
        <v>158</v>
      </c>
      <c r="K27" s="163"/>
      <c r="L27" s="218"/>
    </row>
    <row r="28" spans="1:12" ht="30" customHeight="1" thickBot="1" x14ac:dyDescent="0.3">
      <c r="A28" s="182"/>
      <c r="B28" s="162" t="s">
        <v>21</v>
      </c>
      <c r="C28" s="154" t="str">
        <f t="shared" si="2"/>
        <v>1</v>
      </c>
      <c r="D28" s="152" t="s">
        <v>158</v>
      </c>
      <c r="E28" s="152" t="s">
        <v>158</v>
      </c>
      <c r="F28" s="155" t="s">
        <v>158</v>
      </c>
      <c r="G28" s="152" t="s">
        <v>158</v>
      </c>
      <c r="H28" s="152" t="s">
        <v>158</v>
      </c>
      <c r="I28" s="156" t="s">
        <v>158</v>
      </c>
      <c r="J28" s="152" t="s">
        <v>158</v>
      </c>
      <c r="K28" s="163"/>
      <c r="L28" s="218"/>
    </row>
    <row r="29" spans="1:12" ht="30" customHeight="1" thickBot="1" x14ac:dyDescent="0.3">
      <c r="A29" s="182"/>
      <c r="B29" s="162" t="s">
        <v>22</v>
      </c>
      <c r="C29" s="154" t="str">
        <f t="shared" si="2"/>
        <v>1</v>
      </c>
      <c r="D29" s="152" t="s">
        <v>158</v>
      </c>
      <c r="E29" s="152" t="s">
        <v>158</v>
      </c>
      <c r="F29" s="155" t="s">
        <v>158</v>
      </c>
      <c r="G29" s="152" t="s">
        <v>158</v>
      </c>
      <c r="H29" s="152" t="s">
        <v>158</v>
      </c>
      <c r="I29" s="156" t="s">
        <v>158</v>
      </c>
      <c r="J29" s="152" t="s">
        <v>158</v>
      </c>
      <c r="K29" s="163"/>
      <c r="L29" s="218"/>
    </row>
    <row r="30" spans="1:12" ht="30" customHeight="1" thickBot="1" x14ac:dyDescent="0.3">
      <c r="A30" s="182"/>
      <c r="B30" s="162" t="s">
        <v>23</v>
      </c>
      <c r="C30" s="154" t="str">
        <f t="shared" si="2"/>
        <v>1</v>
      </c>
      <c r="D30" s="152" t="s">
        <v>158</v>
      </c>
      <c r="E30" s="152" t="s">
        <v>158</v>
      </c>
      <c r="F30" s="155" t="s">
        <v>158</v>
      </c>
      <c r="G30" s="152" t="s">
        <v>158</v>
      </c>
      <c r="H30" s="152" t="s">
        <v>158</v>
      </c>
      <c r="I30" s="156" t="s">
        <v>158</v>
      </c>
      <c r="J30" s="152" t="s">
        <v>158</v>
      </c>
      <c r="K30" s="163"/>
      <c r="L30" s="218"/>
    </row>
    <row r="31" spans="1:12" ht="30" customHeight="1" thickBot="1" x14ac:dyDescent="0.3">
      <c r="A31" s="182"/>
      <c r="B31" s="162" t="s">
        <v>24</v>
      </c>
      <c r="C31" s="154" t="str">
        <f t="shared" si="2"/>
        <v>1</v>
      </c>
      <c r="D31" s="152" t="s">
        <v>158</v>
      </c>
      <c r="E31" s="152" t="s">
        <v>158</v>
      </c>
      <c r="F31" s="155" t="s">
        <v>158</v>
      </c>
      <c r="G31" s="152" t="s">
        <v>158</v>
      </c>
      <c r="H31" s="152" t="s">
        <v>158</v>
      </c>
      <c r="I31" s="156" t="s">
        <v>158</v>
      </c>
      <c r="J31" s="152" t="s">
        <v>158</v>
      </c>
      <c r="K31" s="163"/>
      <c r="L31" s="218"/>
    </row>
    <row r="32" spans="1:12" ht="30" customHeight="1" thickBot="1" x14ac:dyDescent="0.3">
      <c r="A32" s="182"/>
      <c r="B32" s="162" t="s">
        <v>25</v>
      </c>
      <c r="C32" s="154" t="str">
        <f t="shared" si="2"/>
        <v>1</v>
      </c>
      <c r="D32" s="152" t="s">
        <v>158</v>
      </c>
      <c r="E32" s="152" t="s">
        <v>158</v>
      </c>
      <c r="F32" s="155" t="s">
        <v>158</v>
      </c>
      <c r="G32" s="152" t="s">
        <v>158</v>
      </c>
      <c r="H32" s="152" t="s">
        <v>158</v>
      </c>
      <c r="I32" s="156" t="s">
        <v>158</v>
      </c>
      <c r="J32" s="152" t="s">
        <v>158</v>
      </c>
      <c r="K32" s="163"/>
      <c r="L32" s="218"/>
    </row>
    <row r="33" spans="1:12" ht="15" hidden="1" customHeight="1" thickBot="1" x14ac:dyDescent="0.3">
      <c r="A33" s="183"/>
      <c r="B33" s="115"/>
      <c r="C33" s="116" t="str">
        <f t="shared" si="1"/>
        <v/>
      </c>
      <c r="D33" s="21"/>
      <c r="E33" s="20"/>
      <c r="F33" s="23"/>
      <c r="G33" s="20"/>
      <c r="H33" s="20"/>
      <c r="I33" s="74"/>
      <c r="J33" s="21"/>
      <c r="K33" s="22"/>
      <c r="L33" s="218"/>
    </row>
    <row r="34" spans="1:12" ht="15" hidden="1" customHeight="1" thickBot="1" x14ac:dyDescent="0.3">
      <c r="A34" s="71"/>
      <c r="B34" s="117" t="s">
        <v>140</v>
      </c>
      <c r="C34" s="118" t="s">
        <v>136</v>
      </c>
      <c r="D34" s="119" t="s">
        <v>161</v>
      </c>
      <c r="E34" s="120" t="s">
        <v>141</v>
      </c>
      <c r="F34" s="121" t="s">
        <v>142</v>
      </c>
      <c r="G34" s="111" t="s">
        <v>143</v>
      </c>
      <c r="H34" s="111" t="s">
        <v>144</v>
      </c>
      <c r="I34" s="74" t="s">
        <v>174</v>
      </c>
      <c r="J34" s="119" t="s">
        <v>146</v>
      </c>
      <c r="K34" s="22" t="s">
        <v>148</v>
      </c>
      <c r="L34" s="218"/>
    </row>
    <row r="35" spans="1:12" ht="20.100000000000001" customHeight="1" thickBot="1" x14ac:dyDescent="0.3">
      <c r="A35" s="188" t="s">
        <v>121</v>
      </c>
      <c r="B35" s="122" t="s">
        <v>26</v>
      </c>
      <c r="C35" s="113"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2"/>
      <c r="E35" s="152"/>
      <c r="F35" s="155"/>
      <c r="G35" s="152"/>
      <c r="H35" s="152"/>
      <c r="I35" s="156"/>
      <c r="J35" s="152"/>
      <c r="K35" s="65"/>
      <c r="L35" s="218"/>
    </row>
    <row r="36" spans="1:12" ht="20.100000000000001" customHeight="1" thickBot="1" x14ac:dyDescent="0.3">
      <c r="A36" s="189"/>
      <c r="B36" s="76" t="s">
        <v>27</v>
      </c>
      <c r="C36" s="104" t="str">
        <f t="shared" si="3"/>
        <v>1</v>
      </c>
      <c r="D36" s="152" t="s">
        <v>158</v>
      </c>
      <c r="E36" s="152" t="s">
        <v>158</v>
      </c>
      <c r="F36" s="155" t="s">
        <v>158</v>
      </c>
      <c r="G36" s="152" t="s">
        <v>158</v>
      </c>
      <c r="H36" s="152" t="s">
        <v>158</v>
      </c>
      <c r="I36" s="156" t="s">
        <v>158</v>
      </c>
      <c r="J36" s="152" t="s">
        <v>158</v>
      </c>
      <c r="K36" s="19"/>
      <c r="L36" s="218"/>
    </row>
    <row r="37" spans="1:12" ht="20.100000000000001" customHeight="1" thickBot="1" x14ac:dyDescent="0.3">
      <c r="A37" s="189"/>
      <c r="B37" s="162" t="s">
        <v>28</v>
      </c>
      <c r="C37" s="154" t="str">
        <f t="shared" si="3"/>
        <v>1</v>
      </c>
      <c r="D37" s="152" t="s">
        <v>158</v>
      </c>
      <c r="E37" s="152" t="s">
        <v>158</v>
      </c>
      <c r="F37" s="155" t="s">
        <v>158</v>
      </c>
      <c r="G37" s="152" t="s">
        <v>158</v>
      </c>
      <c r="H37" s="152" t="s">
        <v>158</v>
      </c>
      <c r="I37" s="156" t="s">
        <v>158</v>
      </c>
      <c r="J37" s="152" t="s">
        <v>158</v>
      </c>
      <c r="K37" s="164"/>
      <c r="L37" s="218"/>
    </row>
    <row r="38" spans="1:12" ht="20.100000000000001" customHeight="1" thickBot="1" x14ac:dyDescent="0.3">
      <c r="A38" s="189"/>
      <c r="B38" s="162" t="s">
        <v>29</v>
      </c>
      <c r="C38" s="154" t="str">
        <f t="shared" si="3"/>
        <v>1</v>
      </c>
      <c r="D38" s="152" t="s">
        <v>158</v>
      </c>
      <c r="E38" s="152" t="s">
        <v>158</v>
      </c>
      <c r="F38" s="155" t="s">
        <v>158</v>
      </c>
      <c r="G38" s="152" t="s">
        <v>158</v>
      </c>
      <c r="H38" s="152" t="s">
        <v>158</v>
      </c>
      <c r="I38" s="156" t="s">
        <v>158</v>
      </c>
      <c r="J38" s="152" t="s">
        <v>158</v>
      </c>
      <c r="K38" s="164"/>
      <c r="L38" s="218"/>
    </row>
    <row r="39" spans="1:12" ht="20.100000000000001" customHeight="1" thickBot="1" x14ac:dyDescent="0.3">
      <c r="A39" s="189"/>
      <c r="B39" s="162" t="s">
        <v>30</v>
      </c>
      <c r="C39" s="154" t="str">
        <f t="shared" si="3"/>
        <v>1</v>
      </c>
      <c r="D39" s="152" t="s">
        <v>158</v>
      </c>
      <c r="E39" s="152" t="s">
        <v>158</v>
      </c>
      <c r="F39" s="155" t="s">
        <v>158</v>
      </c>
      <c r="G39" s="152" t="s">
        <v>158</v>
      </c>
      <c r="H39" s="152" t="s">
        <v>158</v>
      </c>
      <c r="I39" s="156" t="s">
        <v>158</v>
      </c>
      <c r="J39" s="152" t="s">
        <v>158</v>
      </c>
      <c r="K39" s="164"/>
      <c r="L39" s="218"/>
    </row>
    <row r="40" spans="1:12" ht="20.100000000000001" customHeight="1" thickBot="1" x14ac:dyDescent="0.3">
      <c r="A40" s="189"/>
      <c r="B40" s="162" t="s">
        <v>32</v>
      </c>
      <c r="C40" s="154" t="str">
        <f t="shared" si="3"/>
        <v>1</v>
      </c>
      <c r="D40" s="152" t="s">
        <v>158</v>
      </c>
      <c r="E40" s="152" t="s">
        <v>158</v>
      </c>
      <c r="F40" s="155" t="s">
        <v>158</v>
      </c>
      <c r="G40" s="152" t="s">
        <v>158</v>
      </c>
      <c r="H40" s="152" t="s">
        <v>158</v>
      </c>
      <c r="I40" s="156" t="s">
        <v>158</v>
      </c>
      <c r="J40" s="152" t="s">
        <v>158</v>
      </c>
      <c r="K40" s="164"/>
      <c r="L40" s="218"/>
    </row>
    <row r="41" spans="1:12" ht="20.100000000000001" customHeight="1" thickBot="1" x14ac:dyDescent="0.3">
      <c r="A41" s="189"/>
      <c r="B41" s="162" t="s">
        <v>33</v>
      </c>
      <c r="C41" s="154" t="str">
        <f t="shared" si="3"/>
        <v>1</v>
      </c>
      <c r="D41" s="152" t="s">
        <v>158</v>
      </c>
      <c r="E41" s="152" t="s">
        <v>158</v>
      </c>
      <c r="F41" s="155" t="s">
        <v>158</v>
      </c>
      <c r="G41" s="152" t="s">
        <v>158</v>
      </c>
      <c r="H41" s="152" t="s">
        <v>158</v>
      </c>
      <c r="I41" s="156" t="s">
        <v>158</v>
      </c>
      <c r="J41" s="152" t="s">
        <v>158</v>
      </c>
      <c r="K41" s="164"/>
      <c r="L41" s="218"/>
    </row>
    <row r="42" spans="1:12" ht="20.100000000000001" customHeight="1" thickBot="1" x14ac:dyDescent="0.3">
      <c r="A42" s="189"/>
      <c r="B42" s="162" t="s">
        <v>34</v>
      </c>
      <c r="C42" s="154" t="str">
        <f t="shared" si="3"/>
        <v>1</v>
      </c>
      <c r="D42" s="152" t="s">
        <v>158</v>
      </c>
      <c r="E42" s="152" t="s">
        <v>158</v>
      </c>
      <c r="F42" s="155" t="s">
        <v>158</v>
      </c>
      <c r="G42" s="152" t="s">
        <v>158</v>
      </c>
      <c r="H42" s="152" t="s">
        <v>158</v>
      </c>
      <c r="I42" s="156" t="s">
        <v>158</v>
      </c>
      <c r="J42" s="152" t="s">
        <v>158</v>
      </c>
      <c r="K42" s="164"/>
      <c r="L42" s="218"/>
    </row>
    <row r="43" spans="1:12" ht="9.9499999999999993" hidden="1" customHeight="1" thickBot="1" x14ac:dyDescent="0.3">
      <c r="A43" s="190"/>
      <c r="B43" s="115"/>
      <c r="C43" s="116"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18"/>
    </row>
    <row r="44" spans="1:12" ht="39.950000000000003" hidden="1" customHeight="1" thickBot="1" x14ac:dyDescent="0.3">
      <c r="A44" s="72"/>
      <c r="B44" s="117" t="s">
        <v>140</v>
      </c>
      <c r="C44" s="118" t="s">
        <v>136</v>
      </c>
      <c r="D44" s="119" t="s">
        <v>161</v>
      </c>
      <c r="E44" s="120" t="s">
        <v>141</v>
      </c>
      <c r="F44" s="121" t="s">
        <v>142</v>
      </c>
      <c r="G44" s="111" t="s">
        <v>143</v>
      </c>
      <c r="H44" s="111" t="s">
        <v>144</v>
      </c>
      <c r="I44" s="74" t="s">
        <v>174</v>
      </c>
      <c r="J44" s="119" t="s">
        <v>146</v>
      </c>
      <c r="K44" s="22" t="s">
        <v>148</v>
      </c>
      <c r="L44" s="218"/>
    </row>
    <row r="45" spans="1:12" ht="15.75" thickBot="1" x14ac:dyDescent="0.3">
      <c r="A45" s="181" t="s">
        <v>122</v>
      </c>
      <c r="B45" s="112" t="s">
        <v>35</v>
      </c>
      <c r="C45" s="113" t="str">
        <f>IF(OR(B45="Trayectoria educativa",B45="Escolaridad",B45="Títulos",B45="Cédula profesional",B45="Certificados",B45="Reconocimientos"),"1","")</f>
        <v>1</v>
      </c>
      <c r="D45" s="152" t="s">
        <v>158</v>
      </c>
      <c r="E45" s="152" t="s">
        <v>158</v>
      </c>
      <c r="F45" s="155" t="s">
        <v>158</v>
      </c>
      <c r="G45" s="152" t="s">
        <v>158</v>
      </c>
      <c r="H45" s="152" t="s">
        <v>158</v>
      </c>
      <c r="I45" s="156" t="s">
        <v>158</v>
      </c>
      <c r="J45" s="152" t="s">
        <v>158</v>
      </c>
      <c r="K45" s="35"/>
      <c r="L45" s="218"/>
    </row>
    <row r="46" spans="1:12" ht="15.75" thickBot="1" x14ac:dyDescent="0.3">
      <c r="A46" s="182"/>
      <c r="B46" s="123" t="s">
        <v>36</v>
      </c>
      <c r="C46" s="124" t="str">
        <f t="shared" ref="C46:C51" si="5">IF(OR(B46="Trayectoria educativa",B46="Escolaridad",B46="Títulos",B46="Cédula profesional",B46="Certificados",B46="Reconocimientos"),"1","")</f>
        <v>1</v>
      </c>
      <c r="D46" s="152" t="s">
        <v>158</v>
      </c>
      <c r="E46" s="152" t="s">
        <v>158</v>
      </c>
      <c r="F46" s="155" t="s">
        <v>158</v>
      </c>
      <c r="G46" s="152" t="s">
        <v>158</v>
      </c>
      <c r="H46" s="152" t="s">
        <v>158</v>
      </c>
      <c r="I46" s="156" t="s">
        <v>158</v>
      </c>
      <c r="J46" s="152" t="s">
        <v>158</v>
      </c>
      <c r="K46" s="26"/>
      <c r="L46" s="218"/>
    </row>
    <row r="47" spans="1:12" ht="15.75" thickBot="1" x14ac:dyDescent="0.3">
      <c r="A47" s="182"/>
      <c r="B47" s="165" t="s">
        <v>37</v>
      </c>
      <c r="C47" s="154" t="str">
        <f>IF(OR(B47="Trayectoria educativa",B47="Escolaridad",B47="Títulos",B47="Cédula profesional",B47="Certificados",B47="Reconocimientos"),"1","")</f>
        <v>1</v>
      </c>
      <c r="D47" s="152" t="s">
        <v>158</v>
      </c>
      <c r="E47" s="152" t="s">
        <v>158</v>
      </c>
      <c r="F47" s="155" t="s">
        <v>158</v>
      </c>
      <c r="G47" s="152" t="s">
        <v>158</v>
      </c>
      <c r="H47" s="152" t="s">
        <v>158</v>
      </c>
      <c r="I47" s="156" t="s">
        <v>158</v>
      </c>
      <c r="J47" s="152" t="s">
        <v>158</v>
      </c>
      <c r="K47" s="166"/>
      <c r="L47" s="218"/>
    </row>
    <row r="48" spans="1:12" ht="15.75" thickBot="1" x14ac:dyDescent="0.3">
      <c r="A48" s="182"/>
      <c r="B48" s="165" t="s">
        <v>38</v>
      </c>
      <c r="C48" s="154" t="str">
        <f>IF(OR(B48="Trayectoria educativa",B48="Escolaridad",B48="Títulos",B48="Cédula profesional",B48="Certificados",B48="Reconocimientos"),"1","")</f>
        <v>1</v>
      </c>
      <c r="D48" s="152" t="s">
        <v>158</v>
      </c>
      <c r="E48" s="152" t="s">
        <v>158</v>
      </c>
      <c r="F48" s="155" t="s">
        <v>158</v>
      </c>
      <c r="G48" s="152" t="s">
        <v>158</v>
      </c>
      <c r="H48" s="152" t="s">
        <v>158</v>
      </c>
      <c r="I48" s="156" t="s">
        <v>158</v>
      </c>
      <c r="J48" s="152" t="s">
        <v>158</v>
      </c>
      <c r="K48" s="166"/>
      <c r="L48" s="218"/>
    </row>
    <row r="49" spans="1:12" ht="15.75" thickBot="1" x14ac:dyDescent="0.3">
      <c r="A49" s="182"/>
      <c r="B49" s="165" t="s">
        <v>39</v>
      </c>
      <c r="C49" s="154" t="str">
        <f>IF(OR(B49="Trayectoria educativa",B49="Escolaridad",B49="Títulos",B49="Cédula profesional",B49="Certificados",B49="Reconocimientos"),"1","")</f>
        <v>1</v>
      </c>
      <c r="D49" s="152" t="s">
        <v>158</v>
      </c>
      <c r="E49" s="152" t="s">
        <v>158</v>
      </c>
      <c r="F49" s="155" t="s">
        <v>158</v>
      </c>
      <c r="G49" s="152" t="s">
        <v>158</v>
      </c>
      <c r="H49" s="152" t="s">
        <v>158</v>
      </c>
      <c r="I49" s="156" t="s">
        <v>158</v>
      </c>
      <c r="J49" s="152" t="s">
        <v>158</v>
      </c>
      <c r="K49" s="166"/>
      <c r="L49" s="218"/>
    </row>
    <row r="50" spans="1:12" ht="15.75" thickBot="1" x14ac:dyDescent="0.3">
      <c r="A50" s="182"/>
      <c r="B50" s="165" t="s">
        <v>40</v>
      </c>
      <c r="C50" s="154" t="str">
        <f>IF(OR(B50="Trayectoria educativa",B50="Escolaridad",B50="Títulos",B50="Cédula profesional",B50="Certificados",B50="Reconocimientos"),"1","")</f>
        <v>1</v>
      </c>
      <c r="D50" s="152" t="s">
        <v>158</v>
      </c>
      <c r="E50" s="152" t="s">
        <v>158</v>
      </c>
      <c r="F50" s="155" t="s">
        <v>158</v>
      </c>
      <c r="G50" s="152" t="s">
        <v>158</v>
      </c>
      <c r="H50" s="152" t="s">
        <v>158</v>
      </c>
      <c r="I50" s="156" t="s">
        <v>158</v>
      </c>
      <c r="J50" s="152" t="s">
        <v>158</v>
      </c>
      <c r="K50" s="166"/>
      <c r="L50" s="218"/>
    </row>
    <row r="51" spans="1:12" ht="9.9499999999999993" hidden="1" customHeight="1" thickBot="1" x14ac:dyDescent="0.3">
      <c r="A51" s="183"/>
      <c r="B51" s="125"/>
      <c r="C51" s="106" t="str">
        <f t="shared" si="5"/>
        <v/>
      </c>
      <c r="D51" s="84"/>
      <c r="E51" s="82"/>
      <c r="F51" s="23"/>
      <c r="G51" s="82"/>
      <c r="H51" s="82"/>
      <c r="I51" s="74"/>
      <c r="J51" s="84"/>
      <c r="K51" s="36"/>
      <c r="L51" s="218"/>
    </row>
    <row r="52" spans="1:12" ht="39.950000000000003" hidden="1" customHeight="1" thickBot="1" x14ac:dyDescent="0.3">
      <c r="A52" s="73"/>
      <c r="B52" s="126" t="s">
        <v>140</v>
      </c>
      <c r="C52" s="126" t="s">
        <v>136</v>
      </c>
      <c r="D52" s="127" t="s">
        <v>161</v>
      </c>
      <c r="E52" s="128" t="s">
        <v>141</v>
      </c>
      <c r="F52" s="20" t="s">
        <v>142</v>
      </c>
      <c r="G52" s="129" t="s">
        <v>143</v>
      </c>
      <c r="H52" s="129" t="s">
        <v>144</v>
      </c>
      <c r="I52" s="74" t="s">
        <v>174</v>
      </c>
      <c r="J52" s="127" t="s">
        <v>146</v>
      </c>
      <c r="K52" s="130" t="s">
        <v>148</v>
      </c>
      <c r="L52" s="218"/>
    </row>
    <row r="53" spans="1:12" ht="15" customHeight="1" thickBot="1" x14ac:dyDescent="0.3">
      <c r="A53" s="191" t="s">
        <v>123</v>
      </c>
      <c r="B53" s="131" t="s">
        <v>41</v>
      </c>
      <c r="C53" s="132"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2" t="s">
        <v>158</v>
      </c>
      <c r="E53" s="152" t="s">
        <v>158</v>
      </c>
      <c r="F53" s="155" t="s">
        <v>158</v>
      </c>
      <c r="G53" s="152" t="s">
        <v>158</v>
      </c>
      <c r="H53" s="152" t="s">
        <v>158</v>
      </c>
      <c r="I53" s="156" t="s">
        <v>158</v>
      </c>
      <c r="J53" s="152" t="s">
        <v>158</v>
      </c>
      <c r="K53" s="36"/>
      <c r="L53" s="218"/>
    </row>
    <row r="54" spans="1:12" ht="15.75" thickBot="1" x14ac:dyDescent="0.3">
      <c r="A54" s="192"/>
      <c r="B54" s="123" t="s">
        <v>42</v>
      </c>
      <c r="C54" s="124"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2" t="s">
        <v>158</v>
      </c>
      <c r="E54" s="152" t="s">
        <v>158</v>
      </c>
      <c r="F54" s="155" t="s">
        <v>158</v>
      </c>
      <c r="G54" s="152" t="s">
        <v>158</v>
      </c>
      <c r="H54" s="152" t="s">
        <v>158</v>
      </c>
      <c r="I54" s="156" t="s">
        <v>158</v>
      </c>
      <c r="J54" s="152" t="s">
        <v>158</v>
      </c>
      <c r="K54" s="26"/>
      <c r="L54" s="218"/>
    </row>
    <row r="55" spans="1:12" ht="15.75" thickBot="1" x14ac:dyDescent="0.3">
      <c r="A55" s="192"/>
      <c r="B55" s="167" t="s">
        <v>43</v>
      </c>
      <c r="C55" s="154"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2" t="s">
        <v>158</v>
      </c>
      <c r="E55" s="152" t="s">
        <v>158</v>
      </c>
      <c r="F55" s="155" t="s">
        <v>158</v>
      </c>
      <c r="G55" s="152" t="s">
        <v>158</v>
      </c>
      <c r="H55" s="152" t="s">
        <v>158</v>
      </c>
      <c r="I55" s="156" t="s">
        <v>158</v>
      </c>
      <c r="J55" s="152" t="s">
        <v>158</v>
      </c>
      <c r="K55" s="168"/>
      <c r="L55" s="218"/>
    </row>
    <row r="56" spans="1:12" ht="15.75" thickBot="1" x14ac:dyDescent="0.3">
      <c r="A56" s="192"/>
      <c r="B56" s="167" t="s">
        <v>44</v>
      </c>
      <c r="C56" s="154" t="str">
        <f t="shared" si="7"/>
        <v>1</v>
      </c>
      <c r="D56" s="152" t="s">
        <v>158</v>
      </c>
      <c r="E56" s="152" t="s">
        <v>158</v>
      </c>
      <c r="F56" s="155" t="s">
        <v>158</v>
      </c>
      <c r="G56" s="152" t="s">
        <v>158</v>
      </c>
      <c r="H56" s="152" t="s">
        <v>158</v>
      </c>
      <c r="I56" s="156" t="s">
        <v>158</v>
      </c>
      <c r="J56" s="152" t="s">
        <v>158</v>
      </c>
      <c r="K56" s="168"/>
      <c r="L56" s="218"/>
    </row>
    <row r="57" spans="1:12" ht="15.75" thickBot="1" x14ac:dyDescent="0.3">
      <c r="A57" s="192"/>
      <c r="B57" s="167" t="s">
        <v>45</v>
      </c>
      <c r="C57" s="154" t="str">
        <f t="shared" si="7"/>
        <v>1</v>
      </c>
      <c r="D57" s="152" t="s">
        <v>158</v>
      </c>
      <c r="E57" s="152" t="s">
        <v>158</v>
      </c>
      <c r="F57" s="155" t="s">
        <v>158</v>
      </c>
      <c r="G57" s="152" t="s">
        <v>158</v>
      </c>
      <c r="H57" s="152" t="s">
        <v>158</v>
      </c>
      <c r="I57" s="156" t="s">
        <v>158</v>
      </c>
      <c r="J57" s="152" t="s">
        <v>158</v>
      </c>
      <c r="K57" s="168"/>
      <c r="L57" s="218"/>
    </row>
    <row r="58" spans="1:12" ht="15.75" thickBot="1" x14ac:dyDescent="0.3">
      <c r="A58" s="192"/>
      <c r="B58" s="167" t="s">
        <v>45</v>
      </c>
      <c r="C58" s="154" t="str">
        <f t="shared" si="7"/>
        <v>1</v>
      </c>
      <c r="D58" s="152" t="s">
        <v>158</v>
      </c>
      <c r="E58" s="152" t="s">
        <v>158</v>
      </c>
      <c r="F58" s="155" t="s">
        <v>158</v>
      </c>
      <c r="G58" s="152" t="s">
        <v>158</v>
      </c>
      <c r="H58" s="152" t="s">
        <v>158</v>
      </c>
      <c r="I58" s="156" t="s">
        <v>158</v>
      </c>
      <c r="J58" s="152" t="s">
        <v>158</v>
      </c>
      <c r="K58" s="168"/>
      <c r="L58" s="218"/>
    </row>
    <row r="59" spans="1:12" ht="15.75" thickBot="1" x14ac:dyDescent="0.3">
      <c r="A59" s="192"/>
      <c r="B59" s="167" t="s">
        <v>46</v>
      </c>
      <c r="C59" s="154" t="str">
        <f t="shared" si="7"/>
        <v>1</v>
      </c>
      <c r="D59" s="152" t="s">
        <v>158</v>
      </c>
      <c r="E59" s="152" t="s">
        <v>158</v>
      </c>
      <c r="F59" s="155" t="s">
        <v>158</v>
      </c>
      <c r="G59" s="152" t="s">
        <v>158</v>
      </c>
      <c r="H59" s="152" t="s">
        <v>158</v>
      </c>
      <c r="I59" s="156" t="s">
        <v>158</v>
      </c>
      <c r="J59" s="152" t="s">
        <v>158</v>
      </c>
      <c r="K59" s="168"/>
      <c r="L59" s="218"/>
    </row>
    <row r="60" spans="1:12" ht="15.75" thickBot="1" x14ac:dyDescent="0.3">
      <c r="A60" s="192"/>
      <c r="B60" s="167" t="s">
        <v>47</v>
      </c>
      <c r="C60" s="154" t="str">
        <f t="shared" si="7"/>
        <v>1</v>
      </c>
      <c r="D60" s="152" t="s">
        <v>158</v>
      </c>
      <c r="E60" s="152" t="s">
        <v>158</v>
      </c>
      <c r="F60" s="155" t="s">
        <v>158</v>
      </c>
      <c r="G60" s="152" t="s">
        <v>158</v>
      </c>
      <c r="H60" s="152" t="s">
        <v>158</v>
      </c>
      <c r="I60" s="156" t="s">
        <v>158</v>
      </c>
      <c r="J60" s="152" t="s">
        <v>158</v>
      </c>
      <c r="K60" s="168"/>
      <c r="L60" s="218"/>
    </row>
    <row r="61" spans="1:12" ht="15.75" thickBot="1" x14ac:dyDescent="0.3">
      <c r="A61" s="192"/>
      <c r="B61" s="167" t="s">
        <v>48</v>
      </c>
      <c r="C61" s="154" t="str">
        <f t="shared" si="7"/>
        <v>1</v>
      </c>
      <c r="D61" s="152" t="s">
        <v>158</v>
      </c>
      <c r="E61" s="152" t="s">
        <v>158</v>
      </c>
      <c r="F61" s="155" t="s">
        <v>158</v>
      </c>
      <c r="G61" s="152" t="s">
        <v>158</v>
      </c>
      <c r="H61" s="152" t="s">
        <v>158</v>
      </c>
      <c r="I61" s="156" t="s">
        <v>158</v>
      </c>
      <c r="J61" s="152" t="s">
        <v>158</v>
      </c>
      <c r="K61" s="168"/>
      <c r="L61" s="218"/>
    </row>
    <row r="62" spans="1:12" ht="15.75" thickBot="1" x14ac:dyDescent="0.3">
      <c r="A62" s="192"/>
      <c r="B62" s="167" t="s">
        <v>49</v>
      </c>
      <c r="C62" s="154" t="str">
        <f t="shared" si="7"/>
        <v>1</v>
      </c>
      <c r="D62" s="152" t="s">
        <v>158</v>
      </c>
      <c r="E62" s="152" t="s">
        <v>158</v>
      </c>
      <c r="F62" s="155" t="s">
        <v>158</v>
      </c>
      <c r="G62" s="152" t="s">
        <v>158</v>
      </c>
      <c r="H62" s="152" t="s">
        <v>158</v>
      </c>
      <c r="I62" s="156" t="s">
        <v>158</v>
      </c>
      <c r="J62" s="152" t="s">
        <v>158</v>
      </c>
      <c r="K62" s="168"/>
      <c r="L62" s="218"/>
    </row>
    <row r="63" spans="1:12" ht="15.75" thickBot="1" x14ac:dyDescent="0.3">
      <c r="A63" s="192"/>
      <c r="B63" s="167" t="s">
        <v>50</v>
      </c>
      <c r="C63" s="154" t="str">
        <f t="shared" si="7"/>
        <v>1</v>
      </c>
      <c r="D63" s="152" t="s">
        <v>158</v>
      </c>
      <c r="E63" s="152" t="s">
        <v>158</v>
      </c>
      <c r="F63" s="155" t="s">
        <v>158</v>
      </c>
      <c r="G63" s="152" t="s">
        <v>158</v>
      </c>
      <c r="H63" s="152" t="s">
        <v>158</v>
      </c>
      <c r="I63" s="156" t="s">
        <v>158</v>
      </c>
      <c r="J63" s="152" t="s">
        <v>158</v>
      </c>
      <c r="K63" s="168"/>
      <c r="L63" s="218"/>
    </row>
    <row r="64" spans="1:12" ht="15.75" thickBot="1" x14ac:dyDescent="0.3">
      <c r="A64" s="192"/>
      <c r="B64" s="167" t="s">
        <v>51</v>
      </c>
      <c r="C64" s="154" t="str">
        <f t="shared" si="7"/>
        <v>1</v>
      </c>
      <c r="D64" s="152" t="s">
        <v>158</v>
      </c>
      <c r="E64" s="152" t="s">
        <v>158</v>
      </c>
      <c r="F64" s="155" t="s">
        <v>158</v>
      </c>
      <c r="G64" s="152" t="s">
        <v>158</v>
      </c>
      <c r="H64" s="152" t="s">
        <v>158</v>
      </c>
      <c r="I64" s="156" t="s">
        <v>158</v>
      </c>
      <c r="J64" s="152" t="s">
        <v>158</v>
      </c>
      <c r="K64" s="168"/>
      <c r="L64" s="218"/>
    </row>
    <row r="65" spans="1:12" ht="15.75" thickBot="1" x14ac:dyDescent="0.3">
      <c r="A65" s="192"/>
      <c r="B65" s="167" t="s">
        <v>52</v>
      </c>
      <c r="C65" s="154" t="str">
        <f t="shared" si="7"/>
        <v>1</v>
      </c>
      <c r="D65" s="152" t="s">
        <v>158</v>
      </c>
      <c r="E65" s="152" t="s">
        <v>158</v>
      </c>
      <c r="F65" s="155" t="s">
        <v>158</v>
      </c>
      <c r="G65" s="152" t="s">
        <v>158</v>
      </c>
      <c r="H65" s="152" t="s">
        <v>158</v>
      </c>
      <c r="I65" s="156" t="s">
        <v>158</v>
      </c>
      <c r="J65" s="152" t="s">
        <v>158</v>
      </c>
      <c r="K65" s="168"/>
      <c r="L65" s="218"/>
    </row>
    <row r="66" spans="1:12" ht="15.75" thickBot="1" x14ac:dyDescent="0.3">
      <c r="A66" s="192"/>
      <c r="B66" s="167" t="s">
        <v>53</v>
      </c>
      <c r="C66" s="154" t="str">
        <f t="shared" si="7"/>
        <v>1</v>
      </c>
      <c r="D66" s="152" t="s">
        <v>158</v>
      </c>
      <c r="E66" s="152" t="s">
        <v>158</v>
      </c>
      <c r="F66" s="155" t="s">
        <v>158</v>
      </c>
      <c r="G66" s="152" t="s">
        <v>158</v>
      </c>
      <c r="H66" s="152" t="s">
        <v>158</v>
      </c>
      <c r="I66" s="156" t="s">
        <v>158</v>
      </c>
      <c r="J66" s="152" t="s">
        <v>158</v>
      </c>
      <c r="K66" s="168"/>
      <c r="L66" s="218"/>
    </row>
    <row r="67" spans="1:12" ht="15.75" thickBot="1" x14ac:dyDescent="0.3">
      <c r="A67" s="192"/>
      <c r="B67" s="167" t="s">
        <v>54</v>
      </c>
      <c r="C67" s="154" t="str">
        <f t="shared" si="7"/>
        <v>1</v>
      </c>
      <c r="D67" s="152" t="s">
        <v>158</v>
      </c>
      <c r="E67" s="152" t="s">
        <v>158</v>
      </c>
      <c r="F67" s="155" t="s">
        <v>158</v>
      </c>
      <c r="G67" s="152" t="s">
        <v>158</v>
      </c>
      <c r="H67" s="152" t="s">
        <v>158</v>
      </c>
      <c r="I67" s="156" t="s">
        <v>158</v>
      </c>
      <c r="J67" s="152" t="s">
        <v>158</v>
      </c>
      <c r="K67" s="168"/>
      <c r="L67" s="218"/>
    </row>
    <row r="68" spans="1:12" ht="15" hidden="1" customHeight="1" thickBot="1" x14ac:dyDescent="0.3">
      <c r="A68" s="193"/>
      <c r="B68" s="105"/>
      <c r="C68" s="106" t="str">
        <f t="shared" si="6"/>
        <v/>
      </c>
      <c r="D68" s="84"/>
      <c r="E68" s="82"/>
      <c r="F68" s="23"/>
      <c r="G68" s="82"/>
      <c r="H68" s="82"/>
      <c r="I68" s="74"/>
      <c r="J68" s="84"/>
      <c r="K68" s="36"/>
      <c r="L68" s="218"/>
    </row>
    <row r="69" spans="1:12" ht="39.950000000000003" hidden="1" customHeight="1" thickBot="1" x14ac:dyDescent="0.3">
      <c r="A69" s="71"/>
      <c r="B69" s="126" t="s">
        <v>140</v>
      </c>
      <c r="C69" s="126" t="s">
        <v>136</v>
      </c>
      <c r="D69" s="127" t="s">
        <v>161</v>
      </c>
      <c r="E69" s="128" t="s">
        <v>141</v>
      </c>
      <c r="F69" s="20" t="s">
        <v>142</v>
      </c>
      <c r="G69" s="129" t="s">
        <v>143</v>
      </c>
      <c r="H69" s="129" t="s">
        <v>144</v>
      </c>
      <c r="I69" s="74" t="s">
        <v>174</v>
      </c>
      <c r="J69" s="127" t="s">
        <v>146</v>
      </c>
      <c r="K69" s="130" t="s">
        <v>148</v>
      </c>
      <c r="L69" s="218"/>
    </row>
    <row r="70" spans="1:12" ht="15.75" thickBot="1" x14ac:dyDescent="0.3">
      <c r="A70" s="181" t="s">
        <v>124</v>
      </c>
      <c r="B70" s="131" t="s">
        <v>149</v>
      </c>
      <c r="C70" s="132" t="str">
        <f>IF(OR(B70="Imagen del iris",B70="Mapa de venas",B70="Huella dactilar",B70="Palma de la mano"),"1","")</f>
        <v>1</v>
      </c>
      <c r="D70" s="152" t="s">
        <v>158</v>
      </c>
      <c r="E70" s="152" t="s">
        <v>158</v>
      </c>
      <c r="F70" s="155" t="s">
        <v>158</v>
      </c>
      <c r="G70" s="152" t="s">
        <v>158</v>
      </c>
      <c r="H70" s="152" t="s">
        <v>158</v>
      </c>
      <c r="I70" s="156" t="s">
        <v>158</v>
      </c>
      <c r="J70" s="152" t="s">
        <v>158</v>
      </c>
      <c r="K70" s="36"/>
      <c r="L70" s="218"/>
    </row>
    <row r="71" spans="1:12" ht="15.75" thickBot="1" x14ac:dyDescent="0.3">
      <c r="A71" s="182"/>
      <c r="B71" s="167" t="s">
        <v>55</v>
      </c>
      <c r="C71" s="154" t="str">
        <f>IF(OR(B71="Imagen del iris",B71="Mapa de venas",B71="Huella dactilar",B71="Palma de la mano"),"1","")</f>
        <v>1</v>
      </c>
      <c r="D71" s="152" t="s">
        <v>158</v>
      </c>
      <c r="E71" s="152" t="s">
        <v>158</v>
      </c>
      <c r="F71" s="155" t="s">
        <v>158</v>
      </c>
      <c r="G71" s="152" t="s">
        <v>158</v>
      </c>
      <c r="H71" s="152" t="s">
        <v>158</v>
      </c>
      <c r="I71" s="156" t="s">
        <v>158</v>
      </c>
      <c r="J71" s="152" t="s">
        <v>158</v>
      </c>
      <c r="K71" s="168"/>
      <c r="L71" s="218"/>
    </row>
    <row r="72" spans="1:12" ht="15.75" thickBot="1" x14ac:dyDescent="0.3">
      <c r="A72" s="182"/>
      <c r="B72" s="167" t="s">
        <v>56</v>
      </c>
      <c r="C72" s="154" t="str">
        <f>IF(OR(B72="Imagen del iris",B72="Mapa de venas",B72="Huella dactilar",B72="Palma de la mano"),"1","")</f>
        <v>1</v>
      </c>
      <c r="D72" s="152" t="s">
        <v>158</v>
      </c>
      <c r="E72" s="152" t="s">
        <v>158</v>
      </c>
      <c r="F72" s="155" t="s">
        <v>158</v>
      </c>
      <c r="G72" s="152" t="s">
        <v>158</v>
      </c>
      <c r="H72" s="152" t="s">
        <v>158</v>
      </c>
      <c r="I72" s="156" t="s">
        <v>158</v>
      </c>
      <c r="J72" s="152" t="s">
        <v>158</v>
      </c>
      <c r="K72" s="168"/>
      <c r="L72" s="218"/>
    </row>
    <row r="73" spans="1:12" ht="15.75" thickBot="1" x14ac:dyDescent="0.3">
      <c r="A73" s="182"/>
      <c r="B73" s="123" t="s">
        <v>57</v>
      </c>
      <c r="C73" s="124" t="str">
        <f t="shared" ref="C73:C74" si="8">IF(OR(B73="Imagen del iris",B73="Mapa de venas",B73="Huella dactilar",B73="Palma de la mano"),"1","")</f>
        <v>1</v>
      </c>
      <c r="D73" s="152" t="s">
        <v>158</v>
      </c>
      <c r="E73" s="152" t="s">
        <v>158</v>
      </c>
      <c r="F73" s="155" t="s">
        <v>158</v>
      </c>
      <c r="G73" s="152" t="s">
        <v>158</v>
      </c>
      <c r="H73" s="152" t="s">
        <v>158</v>
      </c>
      <c r="I73" s="156" t="s">
        <v>158</v>
      </c>
      <c r="J73" s="152" t="s">
        <v>158</v>
      </c>
      <c r="K73" s="26"/>
      <c r="L73" s="218"/>
    </row>
    <row r="74" spans="1:12" ht="15" hidden="1" customHeight="1" thickBot="1" x14ac:dyDescent="0.3">
      <c r="A74" s="183"/>
      <c r="B74" s="125"/>
      <c r="C74" s="106" t="str">
        <f t="shared" si="8"/>
        <v/>
      </c>
      <c r="D74" s="84"/>
      <c r="E74" s="82"/>
      <c r="F74" s="23"/>
      <c r="G74" s="82"/>
      <c r="H74" s="82"/>
      <c r="I74" s="74"/>
      <c r="J74" s="84"/>
      <c r="K74" s="36"/>
      <c r="L74" s="218"/>
    </row>
    <row r="75" spans="1:12" ht="3.75" hidden="1" customHeight="1" thickBot="1" x14ac:dyDescent="0.3">
      <c r="A75" s="71"/>
      <c r="B75" s="132" t="s">
        <v>140</v>
      </c>
      <c r="C75" s="132" t="s">
        <v>136</v>
      </c>
      <c r="D75" s="127" t="s">
        <v>161</v>
      </c>
      <c r="E75" s="128" t="s">
        <v>141</v>
      </c>
      <c r="F75" s="20" t="s">
        <v>142</v>
      </c>
      <c r="G75" s="129" t="s">
        <v>143</v>
      </c>
      <c r="H75" s="129" t="s">
        <v>144</v>
      </c>
      <c r="I75" s="74" t="s">
        <v>174</v>
      </c>
      <c r="J75" s="127" t="s">
        <v>146</v>
      </c>
      <c r="K75" s="133" t="s">
        <v>148</v>
      </c>
      <c r="L75" s="218"/>
    </row>
    <row r="76" spans="1:12" ht="15.75" thickBot="1" x14ac:dyDescent="0.3">
      <c r="A76" s="188" t="s">
        <v>125</v>
      </c>
      <c r="B76" s="76" t="s">
        <v>58</v>
      </c>
      <c r="C76" s="104" t="str">
        <f>IF(OR(B76="Entradas al país",B76="Salidas del país",B76="Tiempo de permanencia en el país",B76="Calidad migratoria",B76="Derechos de residencia",B76="Aseguramiento",B76="Repatriación"),"1","")</f>
        <v>1</v>
      </c>
      <c r="D76" s="152" t="s">
        <v>158</v>
      </c>
      <c r="E76" s="152" t="s">
        <v>158</v>
      </c>
      <c r="F76" s="155" t="s">
        <v>158</v>
      </c>
      <c r="G76" s="152" t="s">
        <v>158</v>
      </c>
      <c r="H76" s="152" t="s">
        <v>158</v>
      </c>
      <c r="I76" s="156" t="s">
        <v>158</v>
      </c>
      <c r="J76" s="152" t="s">
        <v>158</v>
      </c>
      <c r="K76" s="36"/>
      <c r="L76" s="218"/>
    </row>
    <row r="77" spans="1:12" ht="15.75" thickBot="1" x14ac:dyDescent="0.3">
      <c r="A77" s="194"/>
      <c r="B77" s="123" t="s">
        <v>59</v>
      </c>
      <c r="C77" s="124" t="str">
        <f t="shared" ref="C77:C83" si="9">IF(OR(B77="Entradas al país",B77="Salidas del país",B77="Tiempo de permanencia en el país",B77="Calidad migratoria",B77="Derechos de residencia",B77="Aseguramiento",B77="Repatriación"),"1","")</f>
        <v>1</v>
      </c>
      <c r="D77" s="152" t="s">
        <v>158</v>
      </c>
      <c r="E77" s="152" t="s">
        <v>158</v>
      </c>
      <c r="F77" s="155" t="s">
        <v>158</v>
      </c>
      <c r="G77" s="152" t="s">
        <v>158</v>
      </c>
      <c r="H77" s="152" t="s">
        <v>158</v>
      </c>
      <c r="I77" s="156" t="s">
        <v>158</v>
      </c>
      <c r="J77" s="152" t="s">
        <v>158</v>
      </c>
      <c r="K77" s="26"/>
      <c r="L77" s="218"/>
    </row>
    <row r="78" spans="1:12" ht="15.75" thickBot="1" x14ac:dyDescent="0.3">
      <c r="A78" s="194"/>
      <c r="B78" s="167" t="s">
        <v>60</v>
      </c>
      <c r="C78" s="154" t="str">
        <f>IF(OR(B78="Entradas al país",B78="Salidas del país",B78="Tiempo de permanencia en el país",B78="Calidad migratoria",B78="Derechos de residencia",B78="Aseguramiento",B78="Repatriación"),"1","")</f>
        <v>1</v>
      </c>
      <c r="D78" s="152" t="s">
        <v>158</v>
      </c>
      <c r="E78" s="152" t="s">
        <v>158</v>
      </c>
      <c r="F78" s="155" t="s">
        <v>158</v>
      </c>
      <c r="G78" s="152" t="s">
        <v>158</v>
      </c>
      <c r="H78" s="152" t="s">
        <v>158</v>
      </c>
      <c r="I78" s="156" t="s">
        <v>158</v>
      </c>
      <c r="J78" s="152" t="s">
        <v>158</v>
      </c>
      <c r="K78" s="168"/>
      <c r="L78" s="218"/>
    </row>
    <row r="79" spans="1:12" ht="15.75" thickBot="1" x14ac:dyDescent="0.3">
      <c r="A79" s="194"/>
      <c r="B79" s="167" t="s">
        <v>61</v>
      </c>
      <c r="C79" s="154" t="str">
        <f>IF(OR(B79="Entradas al país",B79="Salidas del país",B79="Tiempo de permanencia en el país",B79="Calidad migratoria",B79="Derechos de residencia",B79="Aseguramiento",B79="Repatriación"),"1","")</f>
        <v>1</v>
      </c>
      <c r="D79" s="152" t="s">
        <v>158</v>
      </c>
      <c r="E79" s="152" t="s">
        <v>158</v>
      </c>
      <c r="F79" s="155" t="s">
        <v>158</v>
      </c>
      <c r="G79" s="152" t="s">
        <v>158</v>
      </c>
      <c r="H79" s="152" t="s">
        <v>158</v>
      </c>
      <c r="I79" s="156" t="s">
        <v>158</v>
      </c>
      <c r="J79" s="152" t="s">
        <v>158</v>
      </c>
      <c r="K79" s="168"/>
      <c r="L79" s="218"/>
    </row>
    <row r="80" spans="1:12" ht="15.75" thickBot="1" x14ac:dyDescent="0.3">
      <c r="A80" s="194"/>
      <c r="B80" s="167" t="s">
        <v>62</v>
      </c>
      <c r="C80" s="154" t="str">
        <f>IF(OR(B80="Entradas al país",B80="Salidas del país",B80="Tiempo de permanencia en el país",B80="Calidad migratoria",B80="Derechos de residencia",B80="Aseguramiento",B80="Repatriación"),"1","")</f>
        <v>1</v>
      </c>
      <c r="D80" s="152" t="s">
        <v>158</v>
      </c>
      <c r="E80" s="152" t="s">
        <v>158</v>
      </c>
      <c r="F80" s="155" t="s">
        <v>158</v>
      </c>
      <c r="G80" s="152" t="s">
        <v>158</v>
      </c>
      <c r="H80" s="152" t="s">
        <v>158</v>
      </c>
      <c r="I80" s="156" t="s">
        <v>158</v>
      </c>
      <c r="J80" s="152" t="s">
        <v>158</v>
      </c>
      <c r="K80" s="168"/>
      <c r="L80" s="218"/>
    </row>
    <row r="81" spans="1:12" ht="15.75" thickBot="1" x14ac:dyDescent="0.3">
      <c r="A81" s="194"/>
      <c r="B81" s="167" t="s">
        <v>63</v>
      </c>
      <c r="C81" s="154" t="str">
        <f>IF(OR(B81="Entradas al país",B81="Salidas del país",B81="Tiempo de permanencia en el país",B81="Calidad migratoria",B81="Derechos de residencia",B81="Aseguramiento",B81="Repatriación"),"1","")</f>
        <v>1</v>
      </c>
      <c r="D81" s="152" t="s">
        <v>158</v>
      </c>
      <c r="E81" s="152" t="s">
        <v>158</v>
      </c>
      <c r="F81" s="155" t="s">
        <v>158</v>
      </c>
      <c r="G81" s="152" t="s">
        <v>158</v>
      </c>
      <c r="H81" s="152" t="s">
        <v>158</v>
      </c>
      <c r="I81" s="156" t="s">
        <v>158</v>
      </c>
      <c r="J81" s="152" t="s">
        <v>158</v>
      </c>
      <c r="K81" s="168"/>
      <c r="L81" s="218"/>
    </row>
    <row r="82" spans="1:12" ht="15.75" thickBot="1" x14ac:dyDescent="0.3">
      <c r="A82" s="194"/>
      <c r="B82" s="167" t="s">
        <v>64</v>
      </c>
      <c r="C82" s="154" t="str">
        <f>IF(OR(B82="Entradas al país",B82="Salidas del país",B82="Tiempo de permanencia en el país",B82="Calidad migratoria",B82="Derechos de residencia",B82="Aseguramiento",B82="Repatriación"),"1","")</f>
        <v>1</v>
      </c>
      <c r="D82" s="152" t="s">
        <v>158</v>
      </c>
      <c r="E82" s="152" t="s">
        <v>158</v>
      </c>
      <c r="F82" s="155" t="s">
        <v>158</v>
      </c>
      <c r="G82" s="152" t="s">
        <v>158</v>
      </c>
      <c r="H82" s="152" t="s">
        <v>158</v>
      </c>
      <c r="I82" s="156" t="s">
        <v>158</v>
      </c>
      <c r="J82" s="152" t="s">
        <v>158</v>
      </c>
      <c r="K82" s="168"/>
      <c r="L82" s="218"/>
    </row>
    <row r="83" spans="1:12" ht="15.75" hidden="1" thickBot="1" x14ac:dyDescent="0.3">
      <c r="A83" s="195"/>
      <c r="B83" s="105"/>
      <c r="C83" s="106" t="str">
        <f t="shared" si="9"/>
        <v/>
      </c>
      <c r="D83" s="84"/>
      <c r="E83" s="82"/>
      <c r="F83" s="23"/>
      <c r="G83" s="82"/>
      <c r="H83" s="82"/>
      <c r="I83" s="74"/>
      <c r="J83" s="84"/>
      <c r="K83" s="36"/>
      <c r="L83" s="218"/>
    </row>
    <row r="84" spans="1:12" ht="29.25" hidden="1" thickBot="1" x14ac:dyDescent="0.3">
      <c r="A84" s="72"/>
      <c r="B84" s="126" t="s">
        <v>140</v>
      </c>
      <c r="C84" s="126" t="s">
        <v>136</v>
      </c>
      <c r="D84" s="127" t="s">
        <v>161</v>
      </c>
      <c r="E84" s="128" t="s">
        <v>141</v>
      </c>
      <c r="F84" s="20" t="s">
        <v>142</v>
      </c>
      <c r="G84" s="129" t="s">
        <v>143</v>
      </c>
      <c r="H84" s="129" t="s">
        <v>144</v>
      </c>
      <c r="I84" s="74" t="s">
        <v>174</v>
      </c>
      <c r="J84" s="127" t="s">
        <v>146</v>
      </c>
      <c r="K84" s="133" t="s">
        <v>148</v>
      </c>
      <c r="L84" s="218"/>
    </row>
    <row r="85" spans="1:12" ht="15" customHeight="1" thickBot="1" x14ac:dyDescent="0.3">
      <c r="A85" s="181" t="s">
        <v>126</v>
      </c>
      <c r="B85" s="131" t="s">
        <v>66</v>
      </c>
      <c r="C85" s="134" t="str">
        <f t="shared" ref="C85:C89" si="10">IF(OR(B85="Pasatiempos",B85="Aficiones",B85="Deportes",B85="Juegos de su interés"),"1","")</f>
        <v>1</v>
      </c>
      <c r="D85" s="152" t="s">
        <v>158</v>
      </c>
      <c r="E85" s="152" t="s">
        <v>158</v>
      </c>
      <c r="F85" s="155" t="s">
        <v>158</v>
      </c>
      <c r="G85" s="152" t="s">
        <v>158</v>
      </c>
      <c r="H85" s="152" t="s">
        <v>158</v>
      </c>
      <c r="I85" s="156" t="s">
        <v>158</v>
      </c>
      <c r="J85" s="152" t="s">
        <v>158</v>
      </c>
      <c r="K85" s="35"/>
      <c r="L85" s="218"/>
    </row>
    <row r="86" spans="1:12" ht="15.75" thickBot="1" x14ac:dyDescent="0.3">
      <c r="A86" s="182"/>
      <c r="B86" s="123" t="s">
        <v>67</v>
      </c>
      <c r="C86" s="135" t="str">
        <f t="shared" si="10"/>
        <v>1</v>
      </c>
      <c r="D86" s="152" t="s">
        <v>158</v>
      </c>
      <c r="E86" s="152" t="s">
        <v>158</v>
      </c>
      <c r="F86" s="155" t="s">
        <v>158</v>
      </c>
      <c r="G86" s="152" t="s">
        <v>158</v>
      </c>
      <c r="H86" s="152" t="s">
        <v>158</v>
      </c>
      <c r="I86" s="156" t="s">
        <v>158</v>
      </c>
      <c r="J86" s="152" t="s">
        <v>158</v>
      </c>
      <c r="K86" s="26"/>
      <c r="L86" s="218"/>
    </row>
    <row r="87" spans="1:12" ht="15.75" thickBot="1" x14ac:dyDescent="0.3">
      <c r="A87" s="182"/>
      <c r="B87" s="167" t="s">
        <v>150</v>
      </c>
      <c r="C87" s="169" t="str">
        <f>IF(OR(B87="Pasatiempos",B87="Aficiones",B87="Deportes",B87="Juegos de su interés"),"1","")</f>
        <v>1</v>
      </c>
      <c r="D87" s="152" t="s">
        <v>158</v>
      </c>
      <c r="E87" s="152" t="s">
        <v>158</v>
      </c>
      <c r="F87" s="155" t="s">
        <v>158</v>
      </c>
      <c r="G87" s="152" t="s">
        <v>158</v>
      </c>
      <c r="H87" s="152" t="s">
        <v>158</v>
      </c>
      <c r="I87" s="156" t="s">
        <v>158</v>
      </c>
      <c r="J87" s="152" t="s">
        <v>158</v>
      </c>
      <c r="K87" s="168"/>
      <c r="L87" s="218"/>
    </row>
    <row r="88" spans="1:12" ht="15.75" thickBot="1" x14ac:dyDescent="0.3">
      <c r="A88" s="182"/>
      <c r="B88" s="167" t="s">
        <v>68</v>
      </c>
      <c r="C88" s="169" t="str">
        <f>IF(OR(B88="Pasatiempos",B88="Aficiones",B88="Deportes",B88="Juegos de su interés"),"1","")</f>
        <v>1</v>
      </c>
      <c r="D88" s="152" t="s">
        <v>158</v>
      </c>
      <c r="E88" s="152" t="s">
        <v>158</v>
      </c>
      <c r="F88" s="155" t="s">
        <v>158</v>
      </c>
      <c r="G88" s="152" t="s">
        <v>158</v>
      </c>
      <c r="H88" s="152" t="s">
        <v>158</v>
      </c>
      <c r="I88" s="156" t="s">
        <v>158</v>
      </c>
      <c r="J88" s="152" t="s">
        <v>158</v>
      </c>
      <c r="K88" s="168"/>
      <c r="L88" s="218"/>
    </row>
    <row r="89" spans="1:12" ht="15" hidden="1" customHeight="1" thickBot="1" x14ac:dyDescent="0.3">
      <c r="A89" s="183"/>
      <c r="B89" s="125"/>
      <c r="C89" s="136" t="str">
        <f t="shared" si="10"/>
        <v/>
      </c>
      <c r="D89" s="84"/>
      <c r="E89" s="82"/>
      <c r="F89" s="23"/>
      <c r="G89" s="82"/>
      <c r="H89" s="82"/>
      <c r="I89" s="74"/>
      <c r="J89" s="84"/>
      <c r="K89" s="36"/>
      <c r="L89" s="218"/>
    </row>
    <row r="90" spans="1:12" ht="39.950000000000003" hidden="1" customHeight="1" thickBot="1" x14ac:dyDescent="0.3">
      <c r="A90" s="71"/>
      <c r="B90" s="126" t="s">
        <v>140</v>
      </c>
      <c r="C90" s="126" t="s">
        <v>136</v>
      </c>
      <c r="D90" s="127" t="s">
        <v>161</v>
      </c>
      <c r="E90" s="128" t="s">
        <v>141</v>
      </c>
      <c r="F90" s="20" t="s">
        <v>142</v>
      </c>
      <c r="G90" s="129" t="s">
        <v>143</v>
      </c>
      <c r="H90" s="129" t="s">
        <v>144</v>
      </c>
      <c r="I90" s="74" t="s">
        <v>174</v>
      </c>
      <c r="J90" s="127" t="s">
        <v>146</v>
      </c>
      <c r="K90" s="133" t="s">
        <v>148</v>
      </c>
      <c r="L90" s="218"/>
    </row>
    <row r="91" spans="1:12" ht="38.1" customHeight="1" thickBot="1" x14ac:dyDescent="0.3">
      <c r="A91" s="191" t="s">
        <v>154</v>
      </c>
      <c r="B91" s="137" t="s">
        <v>70</v>
      </c>
      <c r="C91" s="132" t="str">
        <f>IF(OR(B91="Posturas ideológicas",B91="Religión que profesa",B91="Posturas filosóficas",B91="Posturas morales",B91="Posturas políticas",B91="Pertenencia a un sindicato"),"1","")</f>
        <v>1</v>
      </c>
      <c r="D91" s="152" t="s">
        <v>158</v>
      </c>
      <c r="E91" s="152" t="s">
        <v>158</v>
      </c>
      <c r="F91" s="155" t="s">
        <v>158</v>
      </c>
      <c r="G91" s="152" t="s">
        <v>158</v>
      </c>
      <c r="H91" s="152" t="s">
        <v>158</v>
      </c>
      <c r="I91" s="156" t="s">
        <v>158</v>
      </c>
      <c r="J91" s="152" t="s">
        <v>158</v>
      </c>
      <c r="K91" s="36"/>
      <c r="L91" s="218"/>
    </row>
    <row r="92" spans="1:12" ht="38.1" customHeight="1" thickBot="1" x14ac:dyDescent="0.3">
      <c r="A92" s="186"/>
      <c r="B92" s="138" t="s">
        <v>71</v>
      </c>
      <c r="C92" s="104" t="str">
        <f t="shared" ref="C92:C97" si="11">IF(OR(B92="Posturas ideológicas",B92="Religión que profesa",B92="Posturas filosóficas",B92="Posturas morales",B92="Posturas políticas",B92="Pertenencia a un sindicato"),"1","")</f>
        <v>1</v>
      </c>
      <c r="D92" s="152" t="s">
        <v>158</v>
      </c>
      <c r="E92" s="152" t="s">
        <v>158</v>
      </c>
      <c r="F92" s="155" t="s">
        <v>158</v>
      </c>
      <c r="G92" s="152" t="s">
        <v>158</v>
      </c>
      <c r="H92" s="152" t="s">
        <v>158</v>
      </c>
      <c r="I92" s="156" t="s">
        <v>158</v>
      </c>
      <c r="J92" s="152" t="s">
        <v>158</v>
      </c>
      <c r="K92" s="85"/>
      <c r="L92" s="219"/>
    </row>
    <row r="93" spans="1:12" ht="38.1" customHeight="1" thickBot="1" x14ac:dyDescent="0.3">
      <c r="A93" s="186"/>
      <c r="B93" s="170" t="s">
        <v>72</v>
      </c>
      <c r="C93" s="154" t="str">
        <f>IF(OR(B93="Posturas ideológicas",B93="Religión que profesa",B93="Posturas filosóficas",B93="Posturas morales",B93="Posturas políticas",B93="Pertenencia a un sindicato"),"1","")</f>
        <v>1</v>
      </c>
      <c r="D93" s="152" t="s">
        <v>158</v>
      </c>
      <c r="E93" s="152" t="s">
        <v>158</v>
      </c>
      <c r="F93" s="155" t="s">
        <v>158</v>
      </c>
      <c r="G93" s="152" t="s">
        <v>158</v>
      </c>
      <c r="H93" s="152" t="s">
        <v>158</v>
      </c>
      <c r="I93" s="156" t="s">
        <v>158</v>
      </c>
      <c r="J93" s="152" t="s">
        <v>158</v>
      </c>
      <c r="K93" s="168"/>
      <c r="L93" s="219"/>
    </row>
    <row r="94" spans="1:12" ht="38.1" customHeight="1" thickBot="1" x14ac:dyDescent="0.3">
      <c r="A94" s="186"/>
      <c r="B94" s="170" t="s">
        <v>73</v>
      </c>
      <c r="C94" s="154" t="str">
        <f>IF(OR(B94="Posturas ideológicas",B94="Religión que profesa",B94="Posturas filosóficas",B94="Posturas morales",B94="Posturas políticas",B94="Pertenencia a un sindicato"),"1","")</f>
        <v>1</v>
      </c>
      <c r="D94" s="152" t="s">
        <v>158</v>
      </c>
      <c r="E94" s="152" t="s">
        <v>158</v>
      </c>
      <c r="F94" s="155" t="s">
        <v>158</v>
      </c>
      <c r="G94" s="152" t="s">
        <v>158</v>
      </c>
      <c r="H94" s="152" t="s">
        <v>158</v>
      </c>
      <c r="I94" s="156" t="s">
        <v>158</v>
      </c>
      <c r="J94" s="152" t="s">
        <v>158</v>
      </c>
      <c r="K94" s="168"/>
      <c r="L94" s="219"/>
    </row>
    <row r="95" spans="1:12" ht="38.1" customHeight="1" thickBot="1" x14ac:dyDescent="0.3">
      <c r="A95" s="186"/>
      <c r="B95" s="170" t="s">
        <v>74</v>
      </c>
      <c r="C95" s="154" t="str">
        <f>IF(OR(B95="Posturas ideológicas",B95="Religión que profesa",B95="Posturas filosóficas",B95="Posturas morales",B95="Posturas políticas",B95="Pertenencia a un sindicato"),"1","")</f>
        <v>1</v>
      </c>
      <c r="D95" s="152" t="s">
        <v>158</v>
      </c>
      <c r="E95" s="152" t="s">
        <v>158</v>
      </c>
      <c r="F95" s="155" t="s">
        <v>158</v>
      </c>
      <c r="G95" s="152" t="s">
        <v>158</v>
      </c>
      <c r="H95" s="152" t="s">
        <v>158</v>
      </c>
      <c r="I95" s="156" t="s">
        <v>158</v>
      </c>
      <c r="J95" s="152" t="s">
        <v>158</v>
      </c>
      <c r="K95" s="168"/>
      <c r="L95" s="219"/>
    </row>
    <row r="96" spans="1:12" ht="38.1" customHeight="1" thickBot="1" x14ac:dyDescent="0.3">
      <c r="A96" s="186"/>
      <c r="B96" s="170" t="s">
        <v>75</v>
      </c>
      <c r="C96" s="154" t="str">
        <f>IF(OR(B96="Posturas ideológicas",B96="Religión que profesa",B96="Posturas filosóficas",B96="Posturas morales",B96="Posturas políticas",B96="Pertenencia a un sindicato"),"1","")</f>
        <v>1</v>
      </c>
      <c r="D96" s="152" t="s">
        <v>158</v>
      </c>
      <c r="E96" s="152" t="s">
        <v>158</v>
      </c>
      <c r="F96" s="155" t="s">
        <v>158</v>
      </c>
      <c r="G96" s="152" t="s">
        <v>158</v>
      </c>
      <c r="H96" s="152" t="s">
        <v>158</v>
      </c>
      <c r="I96" s="156" t="s">
        <v>158</v>
      </c>
      <c r="J96" s="152" t="s">
        <v>158</v>
      </c>
      <c r="K96" s="168"/>
      <c r="L96" s="219"/>
    </row>
    <row r="97" spans="1:12" ht="15" hidden="1" customHeight="1" thickBot="1" x14ac:dyDescent="0.3">
      <c r="A97" s="193"/>
      <c r="B97" s="139"/>
      <c r="C97" s="124" t="str">
        <f t="shared" si="11"/>
        <v/>
      </c>
      <c r="D97" s="86"/>
      <c r="E97" s="81"/>
      <c r="F97" s="30"/>
      <c r="G97" s="81"/>
      <c r="H97" s="81"/>
      <c r="I97" s="74"/>
      <c r="J97" s="86"/>
      <c r="K97" s="26"/>
      <c r="L97" s="218"/>
    </row>
    <row r="98" spans="1:12" ht="36" hidden="1" customHeight="1" thickBot="1" x14ac:dyDescent="0.3">
      <c r="A98" s="71"/>
      <c r="B98" s="104" t="s">
        <v>140</v>
      </c>
      <c r="C98" s="104" t="s">
        <v>136</v>
      </c>
      <c r="D98" s="110" t="s">
        <v>161</v>
      </c>
      <c r="E98" s="111" t="s">
        <v>141</v>
      </c>
      <c r="F98" s="34" t="s">
        <v>142</v>
      </c>
      <c r="G98" s="111" t="s">
        <v>143</v>
      </c>
      <c r="H98" s="111" t="s">
        <v>144</v>
      </c>
      <c r="I98" s="74" t="s">
        <v>174</v>
      </c>
      <c r="J98" s="110" t="s">
        <v>146</v>
      </c>
      <c r="K98" s="133" t="s">
        <v>148</v>
      </c>
      <c r="L98" s="218"/>
    </row>
    <row r="99" spans="1:12" ht="29.25" thickBot="1" x14ac:dyDescent="0.3">
      <c r="A99" s="181" t="s">
        <v>127</v>
      </c>
      <c r="B99" s="140" t="s">
        <v>77</v>
      </c>
      <c r="C99" s="113" t="str">
        <f t="shared" ref="C99:C100" si="12">IF(OR(B99="Estado de salud físico presente, pasado o futuro",B99="Diagnóstico",B99="Estado de salud mental presente, pasado o futuro",B99="Información genética"),"1","")</f>
        <v>1</v>
      </c>
      <c r="D99" s="152" t="s">
        <v>158</v>
      </c>
      <c r="E99" s="152" t="s">
        <v>158</v>
      </c>
      <c r="F99" s="155" t="s">
        <v>158</v>
      </c>
      <c r="G99" s="152" t="s">
        <v>158</v>
      </c>
      <c r="H99" s="152" t="s">
        <v>158</v>
      </c>
      <c r="I99" s="156" t="s">
        <v>158</v>
      </c>
      <c r="J99" s="152" t="s">
        <v>158</v>
      </c>
      <c r="K99" s="35"/>
      <c r="L99" s="218"/>
    </row>
    <row r="100" spans="1:12" ht="15.75" thickBot="1" x14ac:dyDescent="0.3">
      <c r="A100" s="182"/>
      <c r="B100" s="141" t="s">
        <v>78</v>
      </c>
      <c r="C100" s="124" t="str">
        <f t="shared" si="12"/>
        <v>1</v>
      </c>
      <c r="D100" s="152" t="s">
        <v>158</v>
      </c>
      <c r="E100" s="152" t="s">
        <v>158</v>
      </c>
      <c r="F100" s="155" t="s">
        <v>158</v>
      </c>
      <c r="G100" s="152" t="s">
        <v>158</v>
      </c>
      <c r="H100" s="152" t="s">
        <v>158</v>
      </c>
      <c r="I100" s="156" t="s">
        <v>158</v>
      </c>
      <c r="J100" s="152" t="s">
        <v>158</v>
      </c>
      <c r="K100" s="26"/>
      <c r="L100" s="218"/>
    </row>
    <row r="101" spans="1:12" ht="29.25" thickBot="1" x14ac:dyDescent="0.3">
      <c r="A101" s="182"/>
      <c r="B101" s="170" t="s">
        <v>79</v>
      </c>
      <c r="C101" s="171" t="str">
        <f>IF(OR(B101="Estado de salud físico presente, pasado o futuro",B101="Diagnóstico",B101="Estado de salud mental presente, pasado o futuro",B101="Información genética"),"1","")</f>
        <v>1</v>
      </c>
      <c r="D101" s="152" t="s">
        <v>158</v>
      </c>
      <c r="E101" s="152" t="s">
        <v>158</v>
      </c>
      <c r="F101" s="155" t="s">
        <v>158</v>
      </c>
      <c r="G101" s="152" t="s">
        <v>158</v>
      </c>
      <c r="H101" s="152" t="s">
        <v>158</v>
      </c>
      <c r="I101" s="156" t="s">
        <v>158</v>
      </c>
      <c r="J101" s="152" t="s">
        <v>158</v>
      </c>
      <c r="K101" s="168"/>
      <c r="L101" s="218"/>
    </row>
    <row r="102" spans="1:12" ht="15.75" thickBot="1" x14ac:dyDescent="0.3">
      <c r="A102" s="182"/>
      <c r="B102" s="170" t="s">
        <v>80</v>
      </c>
      <c r="C102" s="171" t="str">
        <f>IF(OR(B102="Estado de salud físico presente, pasado o futuro",B102="Diagnóstico",B102="Estado de salud mental presente, pasado o futuro",B102="Información genética"),"1","")</f>
        <v>1</v>
      </c>
      <c r="D102" s="152" t="s">
        <v>158</v>
      </c>
      <c r="E102" s="152" t="s">
        <v>158</v>
      </c>
      <c r="F102" s="155" t="s">
        <v>158</v>
      </c>
      <c r="G102" s="152" t="s">
        <v>158</v>
      </c>
      <c r="H102" s="152" t="s">
        <v>158</v>
      </c>
      <c r="I102" s="156" t="s">
        <v>158</v>
      </c>
      <c r="J102" s="152" t="s">
        <v>158</v>
      </c>
      <c r="K102" s="168"/>
      <c r="L102" s="218"/>
    </row>
    <row r="103" spans="1:12" ht="39.950000000000003" hidden="1" customHeight="1" thickBot="1" x14ac:dyDescent="0.3">
      <c r="A103" s="183"/>
      <c r="B103" s="141"/>
      <c r="C103" s="124" t="str">
        <f t="shared" ref="C103" si="13">IF(OR(B103="Estado de salud físico presente, pasado o futuro",B103="Diagnóstico",B103="Estado de salud mental presente, pasado o futuro",B103="Información genética"),"1","")</f>
        <v/>
      </c>
      <c r="D103" s="86"/>
      <c r="E103" s="81"/>
      <c r="F103" s="30"/>
      <c r="G103" s="81"/>
      <c r="H103" s="81"/>
      <c r="I103" s="74"/>
      <c r="J103" s="86"/>
      <c r="K103" s="26"/>
      <c r="L103" s="218"/>
    </row>
    <row r="104" spans="1:12" ht="39.950000000000003" hidden="1" customHeight="1" thickBot="1" x14ac:dyDescent="0.3">
      <c r="A104" s="71"/>
      <c r="B104" s="106" t="s">
        <v>140</v>
      </c>
      <c r="C104" s="106" t="s">
        <v>136</v>
      </c>
      <c r="D104" s="142" t="s">
        <v>161</v>
      </c>
      <c r="E104" s="129" t="s">
        <v>141</v>
      </c>
      <c r="F104" s="23" t="s">
        <v>142</v>
      </c>
      <c r="G104" s="129" t="s">
        <v>143</v>
      </c>
      <c r="H104" s="129" t="s">
        <v>144</v>
      </c>
      <c r="I104" s="74" t="s">
        <v>174</v>
      </c>
      <c r="J104" s="142" t="s">
        <v>146</v>
      </c>
      <c r="K104" s="133" t="s">
        <v>148</v>
      </c>
      <c r="L104" s="218"/>
    </row>
    <row r="105" spans="1:12" ht="15.75" thickBot="1" x14ac:dyDescent="0.3">
      <c r="A105" s="191" t="s">
        <v>128</v>
      </c>
      <c r="B105" s="137" t="s">
        <v>82</v>
      </c>
      <c r="C105" s="132" t="str">
        <f>IF(OR(B105="Preferencias sexuales",B105="Prácticas o hábitos sexuales"),"1","")</f>
        <v>1</v>
      </c>
      <c r="D105" s="152" t="s">
        <v>158</v>
      </c>
      <c r="E105" s="152" t="s">
        <v>158</v>
      </c>
      <c r="F105" s="155" t="s">
        <v>158</v>
      </c>
      <c r="G105" s="152" t="s">
        <v>158</v>
      </c>
      <c r="H105" s="152" t="s">
        <v>158</v>
      </c>
      <c r="I105" s="156" t="s">
        <v>158</v>
      </c>
      <c r="J105" s="152" t="s">
        <v>158</v>
      </c>
      <c r="K105" s="36"/>
      <c r="L105" s="218"/>
    </row>
    <row r="106" spans="1:12" ht="15.75" thickBot="1" x14ac:dyDescent="0.3">
      <c r="A106" s="192"/>
      <c r="B106" s="141" t="s">
        <v>83</v>
      </c>
      <c r="C106" s="124" t="str">
        <f t="shared" ref="C106:C107" si="14">IF(OR(B106="Preferencias sexuales",B106="Prácticas o hábitos sexuales"),"1","")</f>
        <v>1</v>
      </c>
      <c r="D106" s="152" t="s">
        <v>158</v>
      </c>
      <c r="E106" s="152" t="s">
        <v>158</v>
      </c>
      <c r="F106" s="155" t="s">
        <v>158</v>
      </c>
      <c r="G106" s="152" t="s">
        <v>158</v>
      </c>
      <c r="H106" s="152" t="s">
        <v>158</v>
      </c>
      <c r="I106" s="156" t="s">
        <v>158</v>
      </c>
      <c r="J106" s="152" t="s">
        <v>158</v>
      </c>
      <c r="K106" s="26"/>
      <c r="L106" s="218"/>
    </row>
    <row r="107" spans="1:12" ht="23.25" hidden="1" customHeight="1" thickBot="1" x14ac:dyDescent="0.3">
      <c r="A107" s="193"/>
      <c r="B107" s="143"/>
      <c r="C107" s="106" t="str">
        <f t="shared" si="14"/>
        <v/>
      </c>
      <c r="D107" s="152" t="s">
        <v>158</v>
      </c>
      <c r="E107" s="152" t="s">
        <v>158</v>
      </c>
      <c r="F107" s="155" t="s">
        <v>158</v>
      </c>
      <c r="G107" s="152" t="s">
        <v>158</v>
      </c>
      <c r="H107" s="152" t="s">
        <v>158</v>
      </c>
      <c r="I107" s="156" t="s">
        <v>158</v>
      </c>
      <c r="J107" s="152" t="s">
        <v>158</v>
      </c>
      <c r="K107" s="36"/>
      <c r="L107" s="218"/>
    </row>
    <row r="108" spans="1:12" ht="23.25" hidden="1" customHeight="1" thickBot="1" x14ac:dyDescent="0.3">
      <c r="A108" s="71"/>
      <c r="B108" s="126" t="s">
        <v>140</v>
      </c>
      <c r="C108" s="126" t="s">
        <v>136</v>
      </c>
      <c r="D108" s="152" t="s">
        <v>158</v>
      </c>
      <c r="E108" s="152" t="s">
        <v>181</v>
      </c>
      <c r="F108" s="155" t="s">
        <v>182</v>
      </c>
      <c r="G108" s="152" t="s">
        <v>183</v>
      </c>
      <c r="H108" s="152" t="s">
        <v>184</v>
      </c>
      <c r="I108" s="156" t="s">
        <v>185</v>
      </c>
      <c r="J108" s="152" t="s">
        <v>186</v>
      </c>
      <c r="K108" s="133" t="s">
        <v>148</v>
      </c>
      <c r="L108" s="218"/>
    </row>
    <row r="109" spans="1:12" ht="19.5" customHeight="1" thickBot="1" x14ac:dyDescent="0.3">
      <c r="A109" s="181" t="s">
        <v>157</v>
      </c>
      <c r="B109" s="144" t="s">
        <v>85</v>
      </c>
      <c r="C109" s="132" t="str">
        <f>IF(OR(B109="Pertenencia a un pueblo, etnia o región",B109="Lengua originaria", B109="Costumbres"),"1"," ")</f>
        <v>1</v>
      </c>
      <c r="D109" s="152" t="s">
        <v>158</v>
      </c>
      <c r="E109" s="152" t="s">
        <v>158</v>
      </c>
      <c r="F109" s="155" t="s">
        <v>158</v>
      </c>
      <c r="G109" s="152" t="s">
        <v>158</v>
      </c>
      <c r="H109" s="152" t="s">
        <v>158</v>
      </c>
      <c r="I109" s="156" t="s">
        <v>158</v>
      </c>
      <c r="J109" s="152" t="s">
        <v>158</v>
      </c>
      <c r="K109" s="36"/>
      <c r="L109" s="218"/>
    </row>
    <row r="110" spans="1:12" ht="22.5" customHeight="1" thickBot="1" x14ac:dyDescent="0.3">
      <c r="A110" s="182"/>
      <c r="B110" s="145" t="s">
        <v>151</v>
      </c>
      <c r="C110" s="124" t="str">
        <f>IF(OR(B110="Pertenencia a un pueblo, etnia o región",B110="Lengua originaria", B110="Costumbres"),"1"," ")</f>
        <v>1</v>
      </c>
      <c r="D110" s="152" t="s">
        <v>158</v>
      </c>
      <c r="E110" s="152" t="s">
        <v>158</v>
      </c>
      <c r="F110" s="155" t="s">
        <v>158</v>
      </c>
      <c r="G110" s="152" t="s">
        <v>158</v>
      </c>
      <c r="H110" s="152" t="s">
        <v>158</v>
      </c>
      <c r="I110" s="156" t="s">
        <v>158</v>
      </c>
      <c r="J110" s="152" t="s">
        <v>158</v>
      </c>
      <c r="K110" s="26"/>
      <c r="L110" s="218"/>
    </row>
    <row r="111" spans="1:12" ht="22.5" customHeight="1" thickBot="1" x14ac:dyDescent="0.3">
      <c r="A111" s="182"/>
      <c r="B111" s="172" t="s">
        <v>152</v>
      </c>
      <c r="C111" s="104"/>
      <c r="D111" s="152" t="s">
        <v>158</v>
      </c>
      <c r="E111" s="152" t="s">
        <v>158</v>
      </c>
      <c r="F111" s="155" t="s">
        <v>158</v>
      </c>
      <c r="G111" s="152" t="s">
        <v>158</v>
      </c>
      <c r="H111" s="152" t="s">
        <v>158</v>
      </c>
      <c r="I111" s="156" t="s">
        <v>158</v>
      </c>
      <c r="J111" s="152" t="s">
        <v>158</v>
      </c>
      <c r="K111" s="36"/>
      <c r="L111" s="218"/>
    </row>
    <row r="112" spans="1:12" ht="20.100000000000001" hidden="1" customHeight="1" thickBot="1" x14ac:dyDescent="0.3">
      <c r="A112" s="183"/>
      <c r="B112" s="146"/>
      <c r="C112" s="106" t="str">
        <f t="shared" ref="C112" si="15">IF(OR(B112="Pertenencia a un pueblo, etnia o región",B112="Lengua originaria", B112="Costumbres"),"1"," ")</f>
        <v xml:space="preserve"> </v>
      </c>
      <c r="D112" s="87"/>
      <c r="E112" s="88"/>
      <c r="F112" s="23"/>
      <c r="G112" s="88"/>
      <c r="H112" s="88"/>
      <c r="I112" s="74"/>
      <c r="J112" s="88"/>
      <c r="K112" s="89"/>
      <c r="L112" s="218"/>
    </row>
    <row r="113" spans="1:12" ht="29.25" hidden="1" thickBot="1" x14ac:dyDescent="0.3">
      <c r="A113" s="70"/>
      <c r="B113" s="132" t="s">
        <v>140</v>
      </c>
      <c r="C113" s="132" t="s">
        <v>136</v>
      </c>
      <c r="D113" s="119" t="s">
        <v>161</v>
      </c>
      <c r="E113" s="120" t="s">
        <v>141</v>
      </c>
      <c r="F113" s="121" t="s">
        <v>142</v>
      </c>
      <c r="G113" s="111" t="s">
        <v>143</v>
      </c>
      <c r="H113" s="111" t="s">
        <v>144</v>
      </c>
      <c r="I113" s="74" t="s">
        <v>174</v>
      </c>
      <c r="J113" s="119" t="s">
        <v>146</v>
      </c>
      <c r="K113" s="133" t="s">
        <v>148</v>
      </c>
      <c r="L113" s="218"/>
    </row>
    <row r="114" spans="1:12" ht="15.75" thickBot="1" x14ac:dyDescent="0.3">
      <c r="A114" s="178" t="s">
        <v>132</v>
      </c>
      <c r="B114" s="147"/>
      <c r="C114" s="148"/>
      <c r="D114" s="90"/>
      <c r="E114" s="91"/>
      <c r="F114" s="27"/>
      <c r="G114" s="91"/>
      <c r="H114" s="91"/>
      <c r="I114" s="91"/>
      <c r="J114" s="83"/>
      <c r="K114" s="35"/>
      <c r="L114" s="218"/>
    </row>
    <row r="115" spans="1:12" ht="15.75" thickBot="1" x14ac:dyDescent="0.3">
      <c r="A115" s="186"/>
      <c r="B115" s="149"/>
      <c r="C115" s="104"/>
      <c r="D115" s="24"/>
      <c r="E115" s="25"/>
      <c r="F115" s="34"/>
      <c r="G115" s="25"/>
      <c r="H115" s="25"/>
      <c r="I115" s="74"/>
      <c r="J115" s="24"/>
      <c r="K115" s="36"/>
      <c r="L115" s="218"/>
    </row>
    <row r="116" spans="1:12" ht="32.25" hidden="1" customHeight="1" thickBot="1" x14ac:dyDescent="0.3">
      <c r="A116" s="187"/>
      <c r="B116" s="150"/>
      <c r="C116" s="151"/>
      <c r="D116" s="37"/>
      <c r="E116" s="37"/>
      <c r="F116" s="38"/>
      <c r="G116" s="37"/>
      <c r="H116" s="37"/>
      <c r="I116" s="74"/>
      <c r="J116" s="37"/>
      <c r="K116" s="39"/>
      <c r="L116" s="218"/>
    </row>
    <row r="117" spans="1:12" x14ac:dyDescent="0.25">
      <c r="A117" s="211" t="s">
        <v>129</v>
      </c>
      <c r="B117" s="241" t="s">
        <v>86</v>
      </c>
      <c r="C117" s="242"/>
      <c r="D117" s="223" t="s">
        <v>158</v>
      </c>
      <c r="E117" s="220" t="s">
        <v>158</v>
      </c>
      <c r="F117" s="220" t="s">
        <v>158</v>
      </c>
      <c r="G117" s="220" t="s">
        <v>158</v>
      </c>
      <c r="H117" s="220" t="s">
        <v>158</v>
      </c>
      <c r="I117" s="220"/>
      <c r="J117" s="220" t="s">
        <v>158</v>
      </c>
      <c r="K117" s="35"/>
      <c r="L117" s="218"/>
    </row>
    <row r="118" spans="1:12" x14ac:dyDescent="0.25">
      <c r="A118" s="212"/>
      <c r="B118" s="215"/>
      <c r="C118" s="243"/>
      <c r="D118" s="224" t="s">
        <v>102</v>
      </c>
      <c r="E118" s="221" t="s">
        <v>102</v>
      </c>
      <c r="F118" s="221" t="s">
        <v>102</v>
      </c>
      <c r="G118" s="221" t="s">
        <v>102</v>
      </c>
      <c r="H118" s="221" t="s">
        <v>102</v>
      </c>
      <c r="I118" s="221" t="s">
        <v>102</v>
      </c>
      <c r="J118" s="221" t="s">
        <v>102</v>
      </c>
      <c r="K118" s="36"/>
      <c r="L118" s="218"/>
    </row>
    <row r="119" spans="1:12" x14ac:dyDescent="0.25">
      <c r="A119" s="212"/>
      <c r="B119" s="215"/>
      <c r="C119" s="243"/>
      <c r="D119" s="224" t="s">
        <v>102</v>
      </c>
      <c r="E119" s="221" t="s">
        <v>102</v>
      </c>
      <c r="F119" s="221" t="s">
        <v>102</v>
      </c>
      <c r="G119" s="221" t="s">
        <v>102</v>
      </c>
      <c r="H119" s="221" t="s">
        <v>102</v>
      </c>
      <c r="I119" s="221" t="s">
        <v>102</v>
      </c>
      <c r="J119" s="221" t="s">
        <v>102</v>
      </c>
      <c r="K119" s="36"/>
      <c r="L119" s="218"/>
    </row>
    <row r="120" spans="1:12" x14ac:dyDescent="0.25">
      <c r="A120" s="212"/>
      <c r="B120" s="215"/>
      <c r="C120" s="243"/>
      <c r="D120" s="225" t="s">
        <v>102</v>
      </c>
      <c r="E120" s="222" t="s">
        <v>102</v>
      </c>
      <c r="F120" s="222" t="s">
        <v>102</v>
      </c>
      <c r="G120" s="222" t="s">
        <v>102</v>
      </c>
      <c r="H120" s="222" t="s">
        <v>102</v>
      </c>
      <c r="I120" s="222" t="s">
        <v>102</v>
      </c>
      <c r="J120" s="222" t="s">
        <v>102</v>
      </c>
      <c r="K120" s="36"/>
      <c r="L120" s="218"/>
    </row>
    <row r="121" spans="1:12" x14ac:dyDescent="0.25">
      <c r="A121" s="212"/>
      <c r="B121" s="69"/>
      <c r="C121" s="41"/>
      <c r="D121" s="7"/>
      <c r="E121" s="8"/>
      <c r="F121" s="8"/>
      <c r="G121" s="8"/>
      <c r="H121" s="8"/>
      <c r="I121" s="8"/>
      <c r="J121" s="8"/>
      <c r="K121" s="36"/>
      <c r="L121" s="218"/>
    </row>
    <row r="122" spans="1:12" x14ac:dyDescent="0.25">
      <c r="A122" s="212"/>
      <c r="B122" s="214" t="s">
        <v>87</v>
      </c>
      <c r="C122" s="203"/>
      <c r="D122" s="184" t="s">
        <v>158</v>
      </c>
      <c r="E122" s="184" t="s">
        <v>158</v>
      </c>
      <c r="F122" s="184" t="s">
        <v>158</v>
      </c>
      <c r="G122" s="184" t="s">
        <v>158</v>
      </c>
      <c r="H122" s="184" t="s">
        <v>158</v>
      </c>
      <c r="I122" s="184"/>
      <c r="J122" s="184" t="s">
        <v>158</v>
      </c>
      <c r="K122" s="36"/>
      <c r="L122" s="218"/>
    </row>
    <row r="123" spans="1:12" x14ac:dyDescent="0.25">
      <c r="A123" s="212"/>
      <c r="B123" s="214"/>
      <c r="C123" s="203"/>
      <c r="D123" s="184" t="s">
        <v>102</v>
      </c>
      <c r="E123" s="184" t="s">
        <v>102</v>
      </c>
      <c r="F123" s="184" t="s">
        <v>102</v>
      </c>
      <c r="G123" s="184" t="s">
        <v>102</v>
      </c>
      <c r="H123" s="184" t="s">
        <v>102</v>
      </c>
      <c r="I123" s="184" t="s">
        <v>102</v>
      </c>
      <c r="J123" s="184" t="s">
        <v>102</v>
      </c>
      <c r="K123" s="36"/>
      <c r="L123" s="218"/>
    </row>
    <row r="124" spans="1:12" x14ac:dyDescent="0.25">
      <c r="A124" s="212"/>
      <c r="B124" s="214"/>
      <c r="C124" s="203"/>
      <c r="D124" s="184" t="s">
        <v>102</v>
      </c>
      <c r="E124" s="184" t="s">
        <v>102</v>
      </c>
      <c r="F124" s="184" t="s">
        <v>102</v>
      </c>
      <c r="G124" s="184" t="s">
        <v>102</v>
      </c>
      <c r="H124" s="184" t="s">
        <v>102</v>
      </c>
      <c r="I124" s="184" t="s">
        <v>102</v>
      </c>
      <c r="J124" s="184" t="s">
        <v>102</v>
      </c>
      <c r="K124" s="36"/>
      <c r="L124" s="218"/>
    </row>
    <row r="125" spans="1:12" x14ac:dyDescent="0.25">
      <c r="A125" s="212"/>
      <c r="B125" s="214"/>
      <c r="C125" s="203"/>
      <c r="D125" s="217" t="s">
        <v>102</v>
      </c>
      <c r="E125" s="217" t="s">
        <v>102</v>
      </c>
      <c r="F125" s="217" t="s">
        <v>102</v>
      </c>
      <c r="G125" s="217" t="s">
        <v>102</v>
      </c>
      <c r="H125" s="217" t="s">
        <v>102</v>
      </c>
      <c r="I125" s="217" t="s">
        <v>102</v>
      </c>
      <c r="J125" s="217" t="s">
        <v>102</v>
      </c>
      <c r="K125" s="36"/>
      <c r="L125" s="218"/>
    </row>
    <row r="126" spans="1:12" x14ac:dyDescent="0.25">
      <c r="A126" s="212"/>
      <c r="B126" s="69"/>
      <c r="C126" s="41"/>
      <c r="D126" s="7"/>
      <c r="E126" s="8"/>
      <c r="F126" s="8"/>
      <c r="G126" s="8"/>
      <c r="H126" s="8"/>
      <c r="I126" s="8"/>
      <c r="J126" s="8"/>
      <c r="K126" s="36"/>
      <c r="L126" s="218"/>
    </row>
    <row r="127" spans="1:12" x14ac:dyDescent="0.25">
      <c r="A127" s="212"/>
      <c r="B127" s="214" t="s">
        <v>88</v>
      </c>
      <c r="C127" s="203"/>
      <c r="D127" s="184" t="s">
        <v>158</v>
      </c>
      <c r="E127" s="184" t="s">
        <v>158</v>
      </c>
      <c r="F127" s="184" t="s">
        <v>158</v>
      </c>
      <c r="G127" s="184" t="s">
        <v>158</v>
      </c>
      <c r="H127" s="184" t="s">
        <v>158</v>
      </c>
      <c r="I127" s="184"/>
      <c r="J127" s="184" t="s">
        <v>158</v>
      </c>
      <c r="K127" s="36"/>
      <c r="L127" s="218"/>
    </row>
    <row r="128" spans="1:12" x14ac:dyDescent="0.25">
      <c r="A128" s="212"/>
      <c r="B128" s="214"/>
      <c r="C128" s="203"/>
      <c r="D128" s="184" t="s">
        <v>102</v>
      </c>
      <c r="E128" s="184" t="s">
        <v>102</v>
      </c>
      <c r="F128" s="184" t="s">
        <v>102</v>
      </c>
      <c r="G128" s="184" t="s">
        <v>102</v>
      </c>
      <c r="H128" s="184" t="s">
        <v>102</v>
      </c>
      <c r="I128" s="184" t="s">
        <v>102</v>
      </c>
      <c r="J128" s="184" t="s">
        <v>102</v>
      </c>
      <c r="K128" s="36"/>
      <c r="L128" s="218"/>
    </row>
    <row r="129" spans="1:13" x14ac:dyDescent="0.25">
      <c r="A129" s="212"/>
      <c r="B129" s="214"/>
      <c r="C129" s="203"/>
      <c r="D129" s="184" t="s">
        <v>102</v>
      </c>
      <c r="E129" s="184" t="s">
        <v>102</v>
      </c>
      <c r="F129" s="184" t="s">
        <v>102</v>
      </c>
      <c r="G129" s="184" t="s">
        <v>102</v>
      </c>
      <c r="H129" s="184" t="s">
        <v>102</v>
      </c>
      <c r="I129" s="184" t="s">
        <v>102</v>
      </c>
      <c r="J129" s="184" t="s">
        <v>102</v>
      </c>
      <c r="K129" s="36"/>
      <c r="L129" s="218"/>
    </row>
    <row r="130" spans="1:13" x14ac:dyDescent="0.25">
      <c r="A130" s="212"/>
      <c r="B130" s="214"/>
      <c r="C130" s="203"/>
      <c r="D130" s="217" t="s">
        <v>102</v>
      </c>
      <c r="E130" s="217" t="s">
        <v>102</v>
      </c>
      <c r="F130" s="217" t="s">
        <v>102</v>
      </c>
      <c r="G130" s="217" t="s">
        <v>102</v>
      </c>
      <c r="H130" s="217" t="s">
        <v>102</v>
      </c>
      <c r="I130" s="217" t="s">
        <v>102</v>
      </c>
      <c r="J130" s="217" t="s">
        <v>102</v>
      </c>
      <c r="K130" s="36"/>
      <c r="L130" s="218"/>
    </row>
    <row r="131" spans="1:13" x14ac:dyDescent="0.25">
      <c r="A131" s="212"/>
      <c r="B131" s="69"/>
      <c r="C131" s="41"/>
      <c r="D131" s="7"/>
      <c r="E131" s="8"/>
      <c r="F131" s="8"/>
      <c r="G131" s="8"/>
      <c r="H131" s="8"/>
      <c r="I131" s="8"/>
      <c r="J131" s="8"/>
      <c r="K131" s="36"/>
      <c r="L131" s="218"/>
    </row>
    <row r="132" spans="1:13" x14ac:dyDescent="0.25">
      <c r="A132" s="212"/>
      <c r="B132" s="215" t="s">
        <v>89</v>
      </c>
      <c r="C132" s="203"/>
      <c r="D132" s="184" t="s">
        <v>158</v>
      </c>
      <c r="E132" s="184" t="s">
        <v>158</v>
      </c>
      <c r="F132" s="184" t="s">
        <v>158</v>
      </c>
      <c r="G132" s="184" t="s">
        <v>158</v>
      </c>
      <c r="H132" s="184" t="s">
        <v>158</v>
      </c>
      <c r="I132" s="184"/>
      <c r="J132" s="184" t="s">
        <v>158</v>
      </c>
      <c r="K132" s="36"/>
      <c r="L132" s="218"/>
    </row>
    <row r="133" spans="1:13" x14ac:dyDescent="0.25">
      <c r="A133" s="212"/>
      <c r="B133" s="215"/>
      <c r="C133" s="203"/>
      <c r="D133" s="184" t="s">
        <v>102</v>
      </c>
      <c r="E133" s="184" t="s">
        <v>102</v>
      </c>
      <c r="F133" s="184" t="s">
        <v>102</v>
      </c>
      <c r="G133" s="184" t="s">
        <v>102</v>
      </c>
      <c r="H133" s="184" t="s">
        <v>102</v>
      </c>
      <c r="I133" s="184" t="s">
        <v>102</v>
      </c>
      <c r="J133" s="184" t="s">
        <v>102</v>
      </c>
      <c r="K133" s="36"/>
      <c r="L133" s="218"/>
    </row>
    <row r="134" spans="1:13" x14ac:dyDescent="0.25">
      <c r="A134" s="212"/>
      <c r="B134" s="215"/>
      <c r="C134" s="203"/>
      <c r="D134" s="184" t="s">
        <v>102</v>
      </c>
      <c r="E134" s="184" t="s">
        <v>102</v>
      </c>
      <c r="F134" s="184" t="s">
        <v>102</v>
      </c>
      <c r="G134" s="184" t="s">
        <v>102</v>
      </c>
      <c r="H134" s="184" t="s">
        <v>102</v>
      </c>
      <c r="I134" s="184" t="s">
        <v>102</v>
      </c>
      <c r="J134" s="184" t="s">
        <v>102</v>
      </c>
      <c r="K134" s="36"/>
      <c r="L134" s="218"/>
    </row>
    <row r="135" spans="1:13" ht="15.75" thickBot="1" x14ac:dyDescent="0.3">
      <c r="A135" s="213"/>
      <c r="B135" s="216"/>
      <c r="C135" s="204"/>
      <c r="D135" s="185" t="s">
        <v>102</v>
      </c>
      <c r="E135" s="185" t="s">
        <v>102</v>
      </c>
      <c r="F135" s="185" t="s">
        <v>102</v>
      </c>
      <c r="G135" s="185" t="s">
        <v>102</v>
      </c>
      <c r="H135" s="185" t="s">
        <v>102</v>
      </c>
      <c r="I135" s="185" t="s">
        <v>102</v>
      </c>
      <c r="J135" s="185" t="s">
        <v>102</v>
      </c>
      <c r="K135" s="26"/>
      <c r="L135" s="218"/>
    </row>
    <row r="136" spans="1:13" ht="26.25" customHeight="1" thickBot="1" x14ac:dyDescent="0.3">
      <c r="A136" s="199" t="s">
        <v>130</v>
      </c>
      <c r="B136" s="200"/>
      <c r="C136" s="67"/>
      <c r="D136" s="68">
        <f>COUNTIF(C7:C116,"1")</f>
        <v>82</v>
      </c>
      <c r="E136" s="209"/>
      <c r="F136" s="207"/>
      <c r="G136" s="207"/>
      <c r="H136" s="209"/>
      <c r="I136" s="209"/>
      <c r="J136" s="207"/>
      <c r="K136" s="209"/>
      <c r="L136" s="244"/>
    </row>
    <row r="137" spans="1:13" ht="15.75" thickBot="1" x14ac:dyDescent="0.3">
      <c r="A137" s="201" t="s">
        <v>131</v>
      </c>
      <c r="B137" s="202"/>
      <c r="C137" s="43"/>
      <c r="D137" s="18">
        <f>L7</f>
        <v>0</v>
      </c>
      <c r="E137" s="209"/>
      <c r="F137" s="207"/>
      <c r="G137" s="207"/>
      <c r="H137" s="209"/>
      <c r="I137" s="209"/>
      <c r="J137" s="207"/>
      <c r="K137" s="209"/>
      <c r="L137" s="244"/>
    </row>
    <row r="138" spans="1:13" ht="15.75" thickBot="1" x14ac:dyDescent="0.3">
      <c r="A138" s="201" t="s">
        <v>153</v>
      </c>
      <c r="B138" s="202"/>
      <c r="C138" s="42"/>
      <c r="D138" s="17">
        <f>D136*D137</f>
        <v>0</v>
      </c>
      <c r="E138" s="210"/>
      <c r="F138" s="208"/>
      <c r="G138" s="208"/>
      <c r="H138" s="210"/>
      <c r="I138" s="210"/>
      <c r="J138" s="208"/>
      <c r="K138" s="210"/>
      <c r="L138" s="245"/>
    </row>
    <row r="139" spans="1:13" ht="26.25" thickBot="1" x14ac:dyDescent="0.3">
      <c r="A139" s="205"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6"/>
      <c r="B140" s="50" t="s">
        <v>162</v>
      </c>
      <c r="C140" s="51" t="s">
        <v>111</v>
      </c>
      <c r="D140" s="52" t="s">
        <v>100</v>
      </c>
      <c r="E140" s="53" t="s">
        <v>105</v>
      </c>
      <c r="F140" s="54" t="s">
        <v>163</v>
      </c>
      <c r="G140" s="196" t="s">
        <v>159</v>
      </c>
      <c r="H140" s="197"/>
      <c r="I140" s="198"/>
      <c r="J140" s="55" t="s">
        <v>109</v>
      </c>
      <c r="K140" s="56" t="s">
        <v>107</v>
      </c>
      <c r="L140" s="57" t="s">
        <v>177</v>
      </c>
      <c r="M140" s="40"/>
    </row>
    <row r="141" spans="1:13" ht="409.6" thickBot="1" x14ac:dyDescent="0.3">
      <c r="A141" s="176"/>
      <c r="B141" s="177"/>
      <c r="C141" s="58"/>
      <c r="D141" s="174" t="s">
        <v>160</v>
      </c>
      <c r="E141" s="175"/>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8" t="s">
        <v>84</v>
      </c>
      <c r="N1" s="101" t="s">
        <v>137</v>
      </c>
      <c r="O1" s="101"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9" t="s">
        <v>120</v>
      </c>
      <c r="N2" s="102" t="s">
        <v>138</v>
      </c>
      <c r="O2" s="102"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0" t="s">
        <v>85</v>
      </c>
      <c r="N3" s="102" t="s">
        <v>139</v>
      </c>
      <c r="O3" s="102"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7" t="s">
        <v>151</v>
      </c>
      <c r="N4" s="102" t="s">
        <v>158</v>
      </c>
      <c r="O4" s="102"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2"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2024-09-05T20:02:11Z</dcterms:modified>
  <cp:category>Mejor práctica</cp:category>
  <cp:contentStatus>Primera edición</cp:contentStatus>
</cp:coreProperties>
</file>